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070908" sheetId="1" r:id="rId1"/>
  </sheets>
  <definedNames/>
  <calcPr fullCalcOnLoad="1"/>
</workbook>
</file>

<file path=xl/sharedStrings.xml><?xml version="1.0" encoding="utf-8"?>
<sst xmlns="http://schemas.openxmlformats.org/spreadsheetml/2006/main" count="576" uniqueCount="74">
  <si>
    <t>NSF</t>
  </si>
  <si>
    <t>USDA</t>
  </si>
  <si>
    <t>DOT</t>
  </si>
  <si>
    <t>NASA</t>
  </si>
  <si>
    <t>DHS</t>
  </si>
  <si>
    <t xml:space="preserve">NIH </t>
  </si>
  <si>
    <t>EPA</t>
  </si>
  <si>
    <t>DOE</t>
  </si>
  <si>
    <t>ED</t>
  </si>
  <si>
    <t>A</t>
  </si>
  <si>
    <t>P</t>
  </si>
  <si>
    <t xml:space="preserve">A </t>
  </si>
  <si>
    <t>Alabama</t>
  </si>
  <si>
    <t>n/a</t>
  </si>
  <si>
    <t>Alaska</t>
  </si>
  <si>
    <t>Arizona</t>
  </si>
  <si>
    <t>Arkansas</t>
  </si>
  <si>
    <t>California</t>
  </si>
  <si>
    <t>Colorado</t>
  </si>
  <si>
    <t>Connecticut</t>
  </si>
  <si>
    <t>Delaware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</si>
  <si>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</si>
  <si>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</si>
  <si>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</si>
  <si>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</si>
  <si>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</si>
  <si>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</si>
  <si>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</si>
  <si>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</si>
  <si>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</si>
  <si>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</si>
  <si>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</si>
  <si>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</si>
  <si>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</si>
  <si>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</si>
  <si>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</si>
  <si>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</si>
  <si>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</si>
  <si>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</si>
  <si>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</si>
  <si>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</si>
  <si>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</si>
  <si>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</si>
  <si>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</si>
  <si>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</si>
  <si>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</si>
  <si>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</si>
  <si>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</si>
  <si>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</si>
  <si>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</si>
  <si>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</si>
  <si>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</si>
  <si>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</si>
  <si>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</si>
  <si>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</si>
  <si>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</si>
  <si>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</si>
  <si>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</si>
  <si>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</si>
  <si>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</si>
  <si>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Virgnia</t>
  </si>
  <si>
    <t>Wisconsin</t>
  </si>
  <si>
    <t>Wyoming</t>
  </si>
  <si>
    <t>Total</t>
  </si>
  <si>
    <t>State</t>
  </si>
  <si>
    <t>Florida</t>
  </si>
  <si>
    <t>FY 2007 SBIR Phase I Statistics by State</t>
  </si>
  <si>
    <t>Total awards</t>
  </si>
  <si>
    <t>Total proposals</t>
  </si>
  <si>
    <t>DoD</t>
  </si>
  <si>
    <t>DOC - NOAA</t>
  </si>
  <si>
    <t>DOC - NIST</t>
  </si>
  <si>
    <t>A:P%</t>
  </si>
  <si>
    <t>Washington, D.C.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</si>
</sst>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55" applyFont="1" applyFill="1" applyBorder="1" applyAlignment="1">
      <alignment horizontal="right"/>
      <protection/>
    </xf>
    <xf numFmtId="0" fontId="3" fillId="0" borderId="10" xfId="0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10" xfId="55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58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25" sqref="AL25"/>
    </sheetView>
  </sheetViews>
  <sheetFormatPr defaultColWidth="9.140625" defaultRowHeight="12.75"/>
  <cols>
    <col min="1" max="1" width="17.7109375" style="3" customWidth="1"/>
    <col min="2" max="3" width="6.8515625" style="4" customWidth="1"/>
    <col min="4" max="4" width="9.00390625" style="4" customWidth="1"/>
    <col min="5" max="5" width="6.8515625" style="3" customWidth="1"/>
    <col min="6" max="6" width="5.7109375" style="3" customWidth="1"/>
    <col min="7" max="7" width="6.57421875" style="6" customWidth="1"/>
    <col min="8" max="8" width="6.8515625" style="3" customWidth="1"/>
    <col min="9" max="9" width="6.140625" style="3" customWidth="1"/>
    <col min="10" max="10" width="8.28125" style="3" customWidth="1"/>
    <col min="11" max="11" width="7.28125" style="3" customWidth="1"/>
    <col min="12" max="12" width="7.421875" style="3" customWidth="1"/>
    <col min="13" max="13" width="8.28125" style="3" customWidth="1"/>
    <col min="14" max="15" width="6.7109375" style="3" customWidth="1"/>
    <col min="16" max="16" width="6.8515625" style="3" customWidth="1"/>
    <col min="17" max="17" width="6.28125" style="3" customWidth="1"/>
    <col min="18" max="18" width="7.140625" style="3" customWidth="1"/>
    <col min="19" max="19" width="9.8515625" style="3" customWidth="1"/>
    <col min="20" max="20" width="7.28125" style="3" customWidth="1"/>
    <col min="21" max="21" width="6.7109375" style="3" customWidth="1"/>
    <col min="22" max="22" width="9.28125" style="3" customWidth="1"/>
    <col min="23" max="23" width="8.00390625" style="3" customWidth="1"/>
    <col min="24" max="24" width="7.00390625" style="3" customWidth="1"/>
    <col min="25" max="25" width="8.57421875" style="3" customWidth="1"/>
    <col min="26" max="26" width="7.00390625" style="3" customWidth="1"/>
    <col min="27" max="27" width="6.28125" style="3" customWidth="1"/>
    <col min="28" max="28" width="8.00390625" style="5" customWidth="1"/>
    <col min="29" max="29" width="7.140625" style="3" customWidth="1"/>
    <col min="30" max="30" width="7.421875" style="3" customWidth="1"/>
    <col min="31" max="31" width="8.28125" style="3" customWidth="1"/>
    <col min="32" max="32" width="6.28125" style="3" customWidth="1"/>
    <col min="33" max="33" width="6.00390625" style="3" customWidth="1"/>
    <col min="34" max="34" width="8.00390625" style="3" customWidth="1"/>
    <col min="35" max="35" width="7.7109375" style="2" customWidth="1"/>
    <col min="36" max="36" width="7.421875" style="2" customWidth="1"/>
    <col min="37" max="38" width="9.140625" style="3" customWidth="1"/>
    <col min="39" max="39" width="9.8515625" style="3" customWidth="1"/>
    <col min="40" max="16384" width="9.140625" style="3" customWidth="1"/>
  </cols>
  <sheetData>
    <row r="1" ht="12.75">
      <c r="A1" s="1" t="s">
        <v>66</v>
      </c>
    </row>
    <row r="3" spans="2:39" s="1" customFormat="1" ht="12.75">
      <c r="B3" s="49" t="s">
        <v>1</v>
      </c>
      <c r="C3" s="50"/>
      <c r="D3" s="51"/>
      <c r="E3" s="39" t="s">
        <v>70</v>
      </c>
      <c r="F3" s="40"/>
      <c r="G3" s="41"/>
      <c r="H3" s="39" t="s">
        <v>71</v>
      </c>
      <c r="I3" s="40"/>
      <c r="J3" s="41"/>
      <c r="K3" s="39" t="s">
        <v>69</v>
      </c>
      <c r="L3" s="40"/>
      <c r="M3" s="41"/>
      <c r="N3" s="39" t="s">
        <v>8</v>
      </c>
      <c r="O3" s="40"/>
      <c r="P3" s="41"/>
      <c r="Q3" s="39" t="s">
        <v>7</v>
      </c>
      <c r="R3" s="40"/>
      <c r="S3" s="41"/>
      <c r="T3" s="39" t="s">
        <v>4</v>
      </c>
      <c r="U3" s="40"/>
      <c r="V3" s="41"/>
      <c r="W3" s="39" t="s">
        <v>2</v>
      </c>
      <c r="X3" s="40"/>
      <c r="Y3" s="41"/>
      <c r="Z3" s="39" t="s">
        <v>6</v>
      </c>
      <c r="AA3" s="40"/>
      <c r="AB3" s="41"/>
      <c r="AC3" s="39" t="s">
        <v>3</v>
      </c>
      <c r="AD3" s="40"/>
      <c r="AE3" s="41"/>
      <c r="AF3" s="39" t="s">
        <v>5</v>
      </c>
      <c r="AG3" s="40"/>
      <c r="AH3" s="41"/>
      <c r="AI3" s="39" t="s">
        <v>0</v>
      </c>
      <c r="AJ3" s="40"/>
      <c r="AK3" s="41"/>
      <c r="AL3" s="45" t="s">
        <v>67</v>
      </c>
      <c r="AM3" s="45" t="s">
        <v>68</v>
      </c>
    </row>
    <row r="4" spans="1:39" s="1" customFormat="1" ht="12.75">
      <c r="A4" s="9" t="s">
        <v>64</v>
      </c>
      <c r="B4" s="11" t="s">
        <v>9</v>
      </c>
      <c r="C4" s="11" t="s">
        <v>10</v>
      </c>
      <c r="D4" s="10" t="s">
        <v>72</v>
      </c>
      <c r="E4" s="14" t="s">
        <v>9</v>
      </c>
      <c r="F4" s="8" t="s">
        <v>10</v>
      </c>
      <c r="G4" s="10" t="s">
        <v>72</v>
      </c>
      <c r="H4" s="14" t="s">
        <v>9</v>
      </c>
      <c r="I4" s="8" t="s">
        <v>10</v>
      </c>
      <c r="J4" s="10" t="s">
        <v>72</v>
      </c>
      <c r="K4" s="12" t="s">
        <v>9</v>
      </c>
      <c r="L4" s="12" t="s">
        <v>10</v>
      </c>
      <c r="M4" s="10" t="s">
        <v>72</v>
      </c>
      <c r="N4" s="8" t="s">
        <v>9</v>
      </c>
      <c r="O4" s="8" t="s">
        <v>10</v>
      </c>
      <c r="P4" s="10" t="s">
        <v>72</v>
      </c>
      <c r="Q4" s="8" t="s">
        <v>9</v>
      </c>
      <c r="R4" s="8" t="s">
        <v>10</v>
      </c>
      <c r="S4" s="10" t="s">
        <v>72</v>
      </c>
      <c r="T4" s="8" t="s">
        <v>11</v>
      </c>
      <c r="U4" s="8" t="s">
        <v>10</v>
      </c>
      <c r="V4" s="10" t="s">
        <v>72</v>
      </c>
      <c r="W4" s="10" t="s">
        <v>9</v>
      </c>
      <c r="X4" s="10" t="s">
        <v>10</v>
      </c>
      <c r="Y4" s="10" t="s">
        <v>72</v>
      </c>
      <c r="Z4" s="8" t="s">
        <v>9</v>
      </c>
      <c r="AA4" s="8" t="s">
        <v>10</v>
      </c>
      <c r="AB4" s="10" t="s">
        <v>72</v>
      </c>
      <c r="AC4" s="8" t="s">
        <v>11</v>
      </c>
      <c r="AD4" s="8" t="s">
        <v>10</v>
      </c>
      <c r="AE4" s="10" t="s">
        <v>72</v>
      </c>
      <c r="AF4" s="8" t="s">
        <v>11</v>
      </c>
      <c r="AG4" s="8" t="s">
        <v>10</v>
      </c>
      <c r="AH4" s="10" t="s">
        <v>72</v>
      </c>
      <c r="AI4" s="10" t="s">
        <v>9</v>
      </c>
      <c r="AJ4" s="10" t="s">
        <v>10</v>
      </c>
      <c r="AK4" s="10" t="s">
        <v>72</v>
      </c>
      <c r="AL4" s="46"/>
      <c r="AM4" s="46"/>
    </row>
    <row r="5" spans="1:39" ht="12.75">
      <c r="A5" s="15" t="s">
        <v>12</v>
      </c>
      <c r="B5" s="17">
        <v>0</v>
      </c>
      <c r="C5" s="17">
        <v>5</v>
      </c>
      <c r="D5" s="42">
        <f>SUM(B5/C5)*100</f>
        <v>0</v>
      </c>
      <c r="E5" s="24">
        <v>0</v>
      </c>
      <c r="F5" s="6" t="s">
        <v>13</v>
      </c>
      <c r="G5" s="6" t="s">
        <v>13</v>
      </c>
      <c r="H5" s="6" t="s">
        <v>13</v>
      </c>
      <c r="I5" s="6" t="s">
        <v>13</v>
      </c>
      <c r="J5" s="24" t="s">
        <v>13</v>
      </c>
      <c r="K5" s="20">
        <v>55</v>
      </c>
      <c r="L5" s="20">
        <v>334</v>
      </c>
      <c r="M5" s="42">
        <f>SUM(K5/L5)*100</f>
        <v>16.46706586826347</v>
      </c>
      <c r="N5">
        <v>0</v>
      </c>
      <c r="O5" s="34" t="s">
        <v>13</v>
      </c>
      <c r="P5" s="34" t="s">
        <v>13</v>
      </c>
      <c r="Q5" s="24">
        <v>1</v>
      </c>
      <c r="R5" s="24">
        <v>9</v>
      </c>
      <c r="S5" s="42">
        <f>SUM(Q5/R5)*100</f>
        <v>11.11111111111111</v>
      </c>
      <c r="T5" s="21">
        <v>0</v>
      </c>
      <c r="U5" s="21">
        <v>4</v>
      </c>
      <c r="V5" s="42">
        <f>SUM(T5/U5)*100</f>
        <v>0</v>
      </c>
      <c r="W5" s="19">
        <v>2</v>
      </c>
      <c r="X5" s="2">
        <v>3</v>
      </c>
      <c r="Y5" s="42">
        <f>SUM(W5/X5)*100</f>
        <v>66.66666666666666</v>
      </c>
      <c r="Z5" s="22">
        <v>0</v>
      </c>
      <c r="AA5" s="27" t="s">
        <v>13</v>
      </c>
      <c r="AB5" s="44" t="s">
        <v>13</v>
      </c>
      <c r="AC5">
        <v>4</v>
      </c>
      <c r="AD5">
        <v>45</v>
      </c>
      <c r="AE5" s="42">
        <f>SUM(AC5/AD5)*100</f>
        <v>8.88888888888889</v>
      </c>
      <c r="AF5" s="35">
        <v>8</v>
      </c>
      <c r="AG5" s="35">
        <v>39</v>
      </c>
      <c r="AH5" s="42">
        <f>SUM(AF5/AG5)*100</f>
        <v>20.51282051282051</v>
      </c>
      <c r="AI5">
        <v>2</v>
      </c>
      <c r="AJ5">
        <v>17</v>
      </c>
      <c r="AK5" s="42">
        <f>SUM(AI5/AJ5)*100</f>
        <v>11.76470588235294</v>
      </c>
      <c r="AL5" s="47">
        <f>SUM(B5+E5+K5+N5+Q5+T5+W5+Z5+AC5+AF5+AI5)</f>
        <v>72</v>
      </c>
      <c r="AM5" s="47">
        <f>SUM(C5+L5+R5+U5+X5+AD5+AG5+AJ5)</f>
        <v>456</v>
      </c>
    </row>
    <row r="6" spans="1:39" ht="12.75">
      <c r="A6" s="25" t="s">
        <v>14</v>
      </c>
      <c r="B6" s="17">
        <v>0</v>
      </c>
      <c r="C6" s="17">
        <v>2</v>
      </c>
      <c r="D6" s="42">
        <f aca="true" t="shared" si="0" ref="D6:D57">SUM(B6/C6)*100</f>
        <v>0</v>
      </c>
      <c r="E6" s="24">
        <v>0</v>
      </c>
      <c r="F6" s="6" t="s">
        <v>13</v>
      </c>
      <c r="G6" s="6" t="s">
        <v>13</v>
      </c>
      <c r="H6" s="6" t="s">
        <v>13</v>
      </c>
      <c r="I6" s="6" t="s">
        <v>13</v>
      </c>
      <c r="J6" s="24" t="s">
        <v>13</v>
      </c>
      <c r="K6" s="20">
        <v>1</v>
      </c>
      <c r="L6" s="20">
        <v>9</v>
      </c>
      <c r="M6" s="42">
        <f aca="true" t="shared" si="1" ref="M6:M57">SUM(K6/L6)*100</f>
        <v>11.11111111111111</v>
      </c>
      <c r="N6">
        <v>0</v>
      </c>
      <c r="O6" s="34" t="s">
        <v>13</v>
      </c>
      <c r="P6" s="34" t="s">
        <v>13</v>
      </c>
      <c r="Q6" s="24">
        <v>0</v>
      </c>
      <c r="R6" s="24">
        <v>0</v>
      </c>
      <c r="S6" s="42">
        <v>0</v>
      </c>
      <c r="T6" s="21">
        <v>0</v>
      </c>
      <c r="U6" s="21">
        <v>0</v>
      </c>
      <c r="V6" s="42">
        <v>0</v>
      </c>
      <c r="W6" s="19">
        <v>0</v>
      </c>
      <c r="X6" s="2">
        <v>0</v>
      </c>
      <c r="Y6" s="42">
        <v>0</v>
      </c>
      <c r="Z6" s="22">
        <v>0</v>
      </c>
      <c r="AA6" s="27" t="s">
        <v>13</v>
      </c>
      <c r="AB6" s="44" t="s">
        <v>13</v>
      </c>
      <c r="AC6">
        <v>0</v>
      </c>
      <c r="AD6">
        <v>0</v>
      </c>
      <c r="AE6" s="42">
        <v>0</v>
      </c>
      <c r="AF6" s="35">
        <v>0</v>
      </c>
      <c r="AG6" s="35">
        <v>0</v>
      </c>
      <c r="AH6" s="42">
        <v>0</v>
      </c>
      <c r="AI6" s="24">
        <v>0</v>
      </c>
      <c r="AJ6" s="24">
        <v>3</v>
      </c>
      <c r="AK6" s="42">
        <f aca="true" t="shared" si="2" ref="AK6:AK12">SUM(AI6/AJ6)*100</f>
        <v>0</v>
      </c>
      <c r="AL6" s="47">
        <f aca="true" t="shared" si="3" ref="AL6:AL24">SUM(B6+E6+K6+N6+Q6+T6+W6+Z6+AC6+AF6+AI6)</f>
        <v>1</v>
      </c>
      <c r="AM6" s="47">
        <f aca="true" t="shared" si="4" ref="AM6:AM24">SUM(C6+L6+R6+U6+X6+AD6+AG6+AJ6)</f>
        <v>14</v>
      </c>
    </row>
    <row r="7" spans="1:39" ht="12.75">
      <c r="A7" s="15" t="s">
        <v>15</v>
      </c>
      <c r="B7" s="17">
        <v>0</v>
      </c>
      <c r="C7" s="17">
        <v>2</v>
      </c>
      <c r="D7" s="42">
        <f t="shared" si="0"/>
        <v>0</v>
      </c>
      <c r="E7" s="24">
        <v>0</v>
      </c>
      <c r="F7" s="6" t="s">
        <v>13</v>
      </c>
      <c r="G7" s="6" t="s">
        <v>13</v>
      </c>
      <c r="H7" s="6" t="s">
        <v>13</v>
      </c>
      <c r="I7" s="6" t="s">
        <v>13</v>
      </c>
      <c r="J7" s="24" t="s">
        <v>13</v>
      </c>
      <c r="K7" s="20">
        <v>39</v>
      </c>
      <c r="L7" s="20">
        <v>256</v>
      </c>
      <c r="M7" s="42">
        <f t="shared" si="1"/>
        <v>15.234375</v>
      </c>
      <c r="N7">
        <v>0</v>
      </c>
      <c r="O7" s="34" t="s">
        <v>13</v>
      </c>
      <c r="P7" s="34" t="s">
        <v>13</v>
      </c>
      <c r="Q7" s="24">
        <v>4</v>
      </c>
      <c r="R7" s="24">
        <v>24</v>
      </c>
      <c r="S7" s="42">
        <f aca="true" t="shared" si="5" ref="S7:S12">SUM(Q7/R7)*100</f>
        <v>16.666666666666664</v>
      </c>
      <c r="T7" s="21">
        <v>1</v>
      </c>
      <c r="U7" s="21">
        <v>5</v>
      </c>
      <c r="V7" s="42">
        <f aca="true" t="shared" si="6" ref="V7:V57">SUM(T7/U7)*100</f>
        <v>20</v>
      </c>
      <c r="W7" s="19">
        <v>0</v>
      </c>
      <c r="X7" s="2">
        <v>2</v>
      </c>
      <c r="Y7" s="42">
        <f>SUM(W7/X7)*100</f>
        <v>0</v>
      </c>
      <c r="Z7" s="22">
        <v>1</v>
      </c>
      <c r="AA7" s="27" t="s">
        <v>13</v>
      </c>
      <c r="AB7" s="44" t="s">
        <v>13</v>
      </c>
      <c r="AC7">
        <v>5</v>
      </c>
      <c r="AD7">
        <v>36</v>
      </c>
      <c r="AE7" s="42">
        <f aca="true" t="shared" si="7" ref="AE7:AE12">SUM(AC7/AD7)*100</f>
        <v>13.88888888888889</v>
      </c>
      <c r="AF7" s="35">
        <v>7</v>
      </c>
      <c r="AG7" s="35">
        <v>33</v>
      </c>
      <c r="AH7" s="42">
        <f aca="true" t="shared" si="8" ref="AH7:AH31">SUM(AF7/AG7)*100</f>
        <v>21.21212121212121</v>
      </c>
      <c r="AI7">
        <v>6</v>
      </c>
      <c r="AJ7">
        <v>36</v>
      </c>
      <c r="AK7" s="42">
        <f t="shared" si="2"/>
        <v>16.666666666666664</v>
      </c>
      <c r="AL7" s="47">
        <f t="shared" si="3"/>
        <v>63</v>
      </c>
      <c r="AM7" s="47">
        <f t="shared" si="4"/>
        <v>394</v>
      </c>
    </row>
    <row r="8" spans="1:39" ht="12.75">
      <c r="A8" s="15" t="s">
        <v>16</v>
      </c>
      <c r="B8" s="17">
        <v>3</v>
      </c>
      <c r="C8" s="17">
        <v>13</v>
      </c>
      <c r="D8" s="42">
        <f t="shared" si="0"/>
        <v>23.076923076923077</v>
      </c>
      <c r="E8" s="24">
        <v>0</v>
      </c>
      <c r="F8" s="6" t="s">
        <v>13</v>
      </c>
      <c r="G8" s="6" t="s">
        <v>13</v>
      </c>
      <c r="H8" s="6" t="s">
        <v>13</v>
      </c>
      <c r="I8" s="6" t="s">
        <v>13</v>
      </c>
      <c r="J8" s="24" t="s">
        <v>13</v>
      </c>
      <c r="K8" s="20">
        <v>6</v>
      </c>
      <c r="L8" s="20">
        <v>26</v>
      </c>
      <c r="M8" s="42">
        <f t="shared" si="1"/>
        <v>23.076923076923077</v>
      </c>
      <c r="N8">
        <v>0</v>
      </c>
      <c r="O8" s="34" t="s">
        <v>13</v>
      </c>
      <c r="P8" s="34" t="s">
        <v>13</v>
      </c>
      <c r="Q8" s="24">
        <v>2</v>
      </c>
      <c r="R8" s="24">
        <v>3</v>
      </c>
      <c r="S8" s="42">
        <f t="shared" si="5"/>
        <v>66.66666666666666</v>
      </c>
      <c r="T8" s="21">
        <v>0</v>
      </c>
      <c r="U8" s="21">
        <v>0</v>
      </c>
      <c r="V8" s="42">
        <v>0</v>
      </c>
      <c r="W8" s="19">
        <v>0</v>
      </c>
      <c r="X8" s="2">
        <v>0</v>
      </c>
      <c r="Y8" s="42">
        <v>0</v>
      </c>
      <c r="Z8" s="26">
        <v>2</v>
      </c>
      <c r="AA8" s="27" t="s">
        <v>13</v>
      </c>
      <c r="AB8" s="44" t="s">
        <v>13</v>
      </c>
      <c r="AC8">
        <v>0</v>
      </c>
      <c r="AD8">
        <v>4</v>
      </c>
      <c r="AE8" s="42">
        <f t="shared" si="7"/>
        <v>0</v>
      </c>
      <c r="AF8" s="35">
        <v>3</v>
      </c>
      <c r="AG8" s="35">
        <v>20</v>
      </c>
      <c r="AH8" s="42">
        <f t="shared" si="8"/>
        <v>15</v>
      </c>
      <c r="AI8">
        <v>11</v>
      </c>
      <c r="AJ8">
        <v>42</v>
      </c>
      <c r="AK8" s="42">
        <f t="shared" si="2"/>
        <v>26.190476190476193</v>
      </c>
      <c r="AL8" s="47">
        <f t="shared" si="3"/>
        <v>27</v>
      </c>
      <c r="AM8" s="47">
        <f t="shared" si="4"/>
        <v>108</v>
      </c>
    </row>
    <row r="9" spans="1:39" ht="12.75">
      <c r="A9" s="15" t="s">
        <v>17</v>
      </c>
      <c r="B9" s="17">
        <v>7</v>
      </c>
      <c r="C9" s="17">
        <v>54</v>
      </c>
      <c r="D9" s="42">
        <f t="shared" si="0"/>
        <v>12.962962962962962</v>
      </c>
      <c r="E9" s="24">
        <v>2</v>
      </c>
      <c r="F9" s="6" t="s">
        <v>13</v>
      </c>
      <c r="G9" s="6" t="s">
        <v>13</v>
      </c>
      <c r="H9" s="6" t="s">
        <v>13</v>
      </c>
      <c r="I9" s="6" t="s">
        <v>13</v>
      </c>
      <c r="J9" s="24" t="s">
        <v>13</v>
      </c>
      <c r="K9" s="20">
        <v>399</v>
      </c>
      <c r="L9" s="20">
        <v>2523</v>
      </c>
      <c r="M9" s="42">
        <f t="shared" si="1"/>
        <v>15.81450653983353</v>
      </c>
      <c r="N9">
        <v>0</v>
      </c>
      <c r="O9" s="34" t="s">
        <v>13</v>
      </c>
      <c r="P9" s="34" t="s">
        <v>13</v>
      </c>
      <c r="Q9" s="24">
        <v>46</v>
      </c>
      <c r="R9" s="24">
        <v>265</v>
      </c>
      <c r="S9" s="42">
        <f t="shared" si="5"/>
        <v>17.358490566037734</v>
      </c>
      <c r="T9" s="21">
        <v>11</v>
      </c>
      <c r="U9" s="21">
        <v>52</v>
      </c>
      <c r="V9" s="42">
        <f t="shared" si="6"/>
        <v>21.153846153846153</v>
      </c>
      <c r="W9" s="19">
        <v>3</v>
      </c>
      <c r="X9" s="2">
        <v>13</v>
      </c>
      <c r="Y9" s="42">
        <f>SUM(W9/X9)*100</f>
        <v>23.076923076923077</v>
      </c>
      <c r="Z9" s="22">
        <v>3</v>
      </c>
      <c r="AA9" s="27" t="s">
        <v>13</v>
      </c>
      <c r="AB9" s="44" t="s">
        <v>13</v>
      </c>
      <c r="AC9">
        <v>54</v>
      </c>
      <c r="AD9">
        <v>338</v>
      </c>
      <c r="AE9" s="42">
        <f t="shared" si="7"/>
        <v>15.976331360946746</v>
      </c>
      <c r="AF9" s="35">
        <v>117</v>
      </c>
      <c r="AG9" s="35">
        <v>601</v>
      </c>
      <c r="AH9" s="42">
        <f t="shared" si="8"/>
        <v>19.467554076539102</v>
      </c>
      <c r="AI9">
        <v>75</v>
      </c>
      <c r="AJ9">
        <v>364</v>
      </c>
      <c r="AK9" s="42">
        <f t="shared" si="2"/>
        <v>20.604395604395602</v>
      </c>
      <c r="AL9" s="47">
        <f t="shared" si="3"/>
        <v>717</v>
      </c>
      <c r="AM9" s="47">
        <f t="shared" si="4"/>
        <v>4210</v>
      </c>
    </row>
    <row r="10" spans="1:39" ht="12.75">
      <c r="A10" s="15" t="s">
        <v>18</v>
      </c>
      <c r="B10" s="17">
        <v>4</v>
      </c>
      <c r="C10" s="17">
        <v>26</v>
      </c>
      <c r="D10" s="42">
        <f t="shared" si="0"/>
        <v>15.384615384615385</v>
      </c>
      <c r="E10" s="24">
        <v>0</v>
      </c>
      <c r="F10" s="6" t="s">
        <v>13</v>
      </c>
      <c r="G10" s="6" t="s">
        <v>13</v>
      </c>
      <c r="H10" s="6" t="s">
        <v>13</v>
      </c>
      <c r="I10" s="6" t="s">
        <v>13</v>
      </c>
      <c r="J10" s="24" t="s">
        <v>13</v>
      </c>
      <c r="K10" s="20">
        <v>83</v>
      </c>
      <c r="L10" s="20">
        <v>452</v>
      </c>
      <c r="M10" s="42">
        <f t="shared" si="1"/>
        <v>18.36283185840708</v>
      </c>
      <c r="N10">
        <v>4</v>
      </c>
      <c r="O10" s="34" t="s">
        <v>13</v>
      </c>
      <c r="P10" s="34" t="s">
        <v>13</v>
      </c>
      <c r="Q10" s="24">
        <v>31</v>
      </c>
      <c r="R10" s="24">
        <v>98</v>
      </c>
      <c r="S10" s="42">
        <f t="shared" si="5"/>
        <v>31.63265306122449</v>
      </c>
      <c r="T10" s="21">
        <v>1</v>
      </c>
      <c r="U10" s="21">
        <v>5</v>
      </c>
      <c r="V10" s="42">
        <f t="shared" si="6"/>
        <v>20</v>
      </c>
      <c r="W10" s="19">
        <v>0</v>
      </c>
      <c r="X10" s="2">
        <v>2</v>
      </c>
      <c r="Y10" s="42">
        <f>SUM(W10/X10)*100</f>
        <v>0</v>
      </c>
      <c r="Z10" s="22">
        <v>3</v>
      </c>
      <c r="AA10" s="27" t="s">
        <v>13</v>
      </c>
      <c r="AB10" s="44" t="s">
        <v>13</v>
      </c>
      <c r="AC10">
        <v>13</v>
      </c>
      <c r="AD10">
        <v>93</v>
      </c>
      <c r="AE10" s="42">
        <f t="shared" si="7"/>
        <v>13.978494623655912</v>
      </c>
      <c r="AF10" s="35">
        <v>18</v>
      </c>
      <c r="AG10" s="35">
        <v>90</v>
      </c>
      <c r="AH10" s="42">
        <f t="shared" si="8"/>
        <v>20</v>
      </c>
      <c r="AI10">
        <v>25</v>
      </c>
      <c r="AJ10">
        <v>87</v>
      </c>
      <c r="AK10" s="42">
        <f t="shared" si="2"/>
        <v>28.735632183908045</v>
      </c>
      <c r="AL10" s="47">
        <f t="shared" si="3"/>
        <v>182</v>
      </c>
      <c r="AM10" s="47">
        <f t="shared" si="4"/>
        <v>853</v>
      </c>
    </row>
    <row r="11" spans="1:39" ht="12.75">
      <c r="A11" s="15" t="s">
        <v>19</v>
      </c>
      <c r="B11" s="17">
        <v>0</v>
      </c>
      <c r="C11" s="17">
        <v>7</v>
      </c>
      <c r="D11" s="42">
        <f t="shared" si="0"/>
        <v>0</v>
      </c>
      <c r="E11" s="24">
        <v>1</v>
      </c>
      <c r="F11" s="6" t="s">
        <v>13</v>
      </c>
      <c r="G11" s="6" t="s">
        <v>13</v>
      </c>
      <c r="H11" s="6" t="s">
        <v>13</v>
      </c>
      <c r="I11" s="6" t="s">
        <v>13</v>
      </c>
      <c r="J11" s="24" t="s">
        <v>13</v>
      </c>
      <c r="K11" s="20">
        <v>31</v>
      </c>
      <c r="L11" s="20">
        <v>177</v>
      </c>
      <c r="M11" s="42">
        <f t="shared" si="1"/>
        <v>17.51412429378531</v>
      </c>
      <c r="N11">
        <v>1</v>
      </c>
      <c r="O11" s="34" t="s">
        <v>13</v>
      </c>
      <c r="P11" s="34" t="s">
        <v>13</v>
      </c>
      <c r="Q11" s="24">
        <v>13</v>
      </c>
      <c r="R11" s="24">
        <v>45</v>
      </c>
      <c r="S11" s="42">
        <f t="shared" si="5"/>
        <v>28.888888888888886</v>
      </c>
      <c r="T11" s="21">
        <v>1</v>
      </c>
      <c r="U11" s="21">
        <v>7</v>
      </c>
      <c r="V11" s="42">
        <f t="shared" si="6"/>
        <v>14.285714285714285</v>
      </c>
      <c r="W11" s="19">
        <v>0</v>
      </c>
      <c r="X11" s="2">
        <v>0</v>
      </c>
      <c r="Y11" s="42">
        <v>0</v>
      </c>
      <c r="Z11" s="22">
        <v>1</v>
      </c>
      <c r="AA11" s="27" t="s">
        <v>13</v>
      </c>
      <c r="AB11" s="44" t="s">
        <v>13</v>
      </c>
      <c r="AC11">
        <v>7</v>
      </c>
      <c r="AD11">
        <v>39</v>
      </c>
      <c r="AE11" s="42">
        <f t="shared" si="7"/>
        <v>17.94871794871795</v>
      </c>
      <c r="AF11" s="35">
        <v>13</v>
      </c>
      <c r="AG11" s="35">
        <v>54</v>
      </c>
      <c r="AH11" s="42">
        <f t="shared" si="8"/>
        <v>24.074074074074073</v>
      </c>
      <c r="AI11">
        <v>2</v>
      </c>
      <c r="AJ11">
        <v>22</v>
      </c>
      <c r="AK11" s="42">
        <f t="shared" si="2"/>
        <v>9.090909090909092</v>
      </c>
      <c r="AL11" s="47">
        <f t="shared" si="3"/>
        <v>70</v>
      </c>
      <c r="AM11" s="47">
        <f t="shared" si="4"/>
        <v>351</v>
      </c>
    </row>
    <row r="12" spans="1:39" ht="12.75">
      <c r="A12" s="15" t="s">
        <v>20</v>
      </c>
      <c r="B12" s="17">
        <v>1</v>
      </c>
      <c r="C12" s="17">
        <v>4</v>
      </c>
      <c r="D12" s="42">
        <f t="shared" si="0"/>
        <v>25</v>
      </c>
      <c r="E12" s="24">
        <v>0</v>
      </c>
      <c r="F12" s="6" t="s">
        <v>13</v>
      </c>
      <c r="G12" s="6" t="s">
        <v>13</v>
      </c>
      <c r="H12" s="6" t="s">
        <v>13</v>
      </c>
      <c r="I12" s="6" t="s">
        <v>13</v>
      </c>
      <c r="J12" s="24" t="s">
        <v>13</v>
      </c>
      <c r="K12" s="20">
        <v>4</v>
      </c>
      <c r="L12" s="20">
        <v>53</v>
      </c>
      <c r="M12" s="42">
        <f t="shared" si="1"/>
        <v>7.547169811320755</v>
      </c>
      <c r="N12">
        <v>0</v>
      </c>
      <c r="O12" s="34" t="s">
        <v>13</v>
      </c>
      <c r="P12" s="34" t="s">
        <v>13</v>
      </c>
      <c r="Q12" s="24">
        <v>3</v>
      </c>
      <c r="R12" s="24">
        <v>14</v>
      </c>
      <c r="S12" s="42">
        <f t="shared" si="5"/>
        <v>21.428571428571427</v>
      </c>
      <c r="T12" s="21">
        <v>0</v>
      </c>
      <c r="U12" s="21">
        <v>0</v>
      </c>
      <c r="V12" s="42">
        <v>0</v>
      </c>
      <c r="W12" s="19">
        <v>0</v>
      </c>
      <c r="X12" s="2">
        <v>1</v>
      </c>
      <c r="Y12" s="42">
        <f>SUM(W12/X12)*100</f>
        <v>0</v>
      </c>
      <c r="Z12" s="22">
        <v>1</v>
      </c>
      <c r="AA12" s="27" t="s">
        <v>13</v>
      </c>
      <c r="AB12" s="44" t="s">
        <v>13</v>
      </c>
      <c r="AC12">
        <v>1</v>
      </c>
      <c r="AD12">
        <v>19</v>
      </c>
      <c r="AE12" s="42">
        <f t="shared" si="7"/>
        <v>5.263157894736842</v>
      </c>
      <c r="AF12" s="35">
        <v>0</v>
      </c>
      <c r="AG12" s="35">
        <v>8</v>
      </c>
      <c r="AH12" s="42">
        <f t="shared" si="8"/>
        <v>0</v>
      </c>
      <c r="AI12">
        <v>5</v>
      </c>
      <c r="AJ12">
        <v>22</v>
      </c>
      <c r="AK12" s="42">
        <f t="shared" si="2"/>
        <v>22.727272727272727</v>
      </c>
      <c r="AL12" s="47">
        <f t="shared" si="3"/>
        <v>15</v>
      </c>
      <c r="AM12" s="47">
        <f t="shared" si="4"/>
        <v>121</v>
      </c>
    </row>
    <row r="13" spans="1:39" ht="12.75">
      <c r="A13" s="25" t="s">
        <v>65</v>
      </c>
      <c r="B13" s="17">
        <v>2</v>
      </c>
      <c r="C13" s="17">
        <v>15</v>
      </c>
      <c r="D13" s="42">
        <f t="shared" si="0"/>
        <v>13.333333333333334</v>
      </c>
      <c r="E13" s="24">
        <v>0</v>
      </c>
      <c r="F13" s="6" t="s">
        <v>13</v>
      </c>
      <c r="G13" s="6" t="s">
        <v>13</v>
      </c>
      <c r="H13" s="6" t="s">
        <v>13</v>
      </c>
      <c r="I13" s="6" t="s">
        <v>13</v>
      </c>
      <c r="J13" s="24" t="s">
        <v>13</v>
      </c>
      <c r="K13" s="20">
        <v>68</v>
      </c>
      <c r="L13" s="20">
        <v>457</v>
      </c>
      <c r="M13" s="42">
        <f t="shared" si="1"/>
        <v>14.87964989059081</v>
      </c>
      <c r="N13">
        <v>1</v>
      </c>
      <c r="O13" s="34" t="s">
        <v>13</v>
      </c>
      <c r="P13" s="34" t="s">
        <v>13</v>
      </c>
      <c r="Q13" s="24">
        <v>3</v>
      </c>
      <c r="R13" s="24">
        <v>28</v>
      </c>
      <c r="S13" s="42">
        <f aca="true" t="shared" si="9" ref="S13:S20">SUM(Q13/R13)*100</f>
        <v>10.714285714285714</v>
      </c>
      <c r="T13" s="21">
        <v>0</v>
      </c>
      <c r="U13" s="21">
        <v>5</v>
      </c>
      <c r="V13" s="42">
        <f t="shared" si="6"/>
        <v>0</v>
      </c>
      <c r="W13" s="19">
        <v>0</v>
      </c>
      <c r="X13" s="2">
        <v>3</v>
      </c>
      <c r="Y13" s="42">
        <f>SUM(W13/X13)*100</f>
        <v>0</v>
      </c>
      <c r="Z13" s="22">
        <v>1</v>
      </c>
      <c r="AA13" s="27" t="s">
        <v>13</v>
      </c>
      <c r="AB13" s="44" t="s">
        <v>13</v>
      </c>
      <c r="AC13">
        <v>10</v>
      </c>
      <c r="AD13">
        <v>69</v>
      </c>
      <c r="AE13" s="42">
        <f aca="true" t="shared" si="10" ref="AE13:AE20">SUM(AC13/AD13)*100</f>
        <v>14.492753623188406</v>
      </c>
      <c r="AF13" s="35">
        <v>7</v>
      </c>
      <c r="AG13" s="35">
        <v>59</v>
      </c>
      <c r="AH13" s="42">
        <f t="shared" si="8"/>
        <v>11.864406779661017</v>
      </c>
      <c r="AI13">
        <v>14</v>
      </c>
      <c r="AJ13">
        <v>72</v>
      </c>
      <c r="AK13" s="42">
        <f aca="true" t="shared" si="11" ref="AK13:AK57">SUM(AI13/AJ13)*100</f>
        <v>19.444444444444446</v>
      </c>
      <c r="AL13" s="47">
        <f t="shared" si="3"/>
        <v>106</v>
      </c>
      <c r="AM13" s="47">
        <f t="shared" si="4"/>
        <v>708</v>
      </c>
    </row>
    <row r="14" spans="1:39" ht="12.75">
      <c r="A14" s="15" t="s">
        <v>21</v>
      </c>
      <c r="B14" s="17">
        <v>0</v>
      </c>
      <c r="C14" s="17">
        <v>9</v>
      </c>
      <c r="D14" s="42">
        <f t="shared" si="0"/>
        <v>0</v>
      </c>
      <c r="E14" s="24">
        <v>0</v>
      </c>
      <c r="F14" s="6" t="s">
        <v>13</v>
      </c>
      <c r="G14" s="6" t="s">
        <v>13</v>
      </c>
      <c r="H14" s="6" t="s">
        <v>13</v>
      </c>
      <c r="I14" s="6" t="s">
        <v>13</v>
      </c>
      <c r="J14" s="24" t="s">
        <v>13</v>
      </c>
      <c r="K14" s="20">
        <v>19</v>
      </c>
      <c r="L14" s="20">
        <v>122</v>
      </c>
      <c r="M14" s="42">
        <f t="shared" si="1"/>
        <v>15.573770491803279</v>
      </c>
      <c r="N14">
        <v>0</v>
      </c>
      <c r="O14" s="34" t="s">
        <v>13</v>
      </c>
      <c r="P14" s="34" t="s">
        <v>13</v>
      </c>
      <c r="Q14" s="24">
        <v>2</v>
      </c>
      <c r="R14" s="24">
        <v>22</v>
      </c>
      <c r="S14" s="42">
        <f t="shared" si="9"/>
        <v>9.090909090909092</v>
      </c>
      <c r="T14" s="21">
        <v>0</v>
      </c>
      <c r="U14" s="21">
        <v>1</v>
      </c>
      <c r="V14" s="42">
        <f t="shared" si="6"/>
        <v>0</v>
      </c>
      <c r="W14" s="19">
        <v>0</v>
      </c>
      <c r="X14" s="2">
        <v>0</v>
      </c>
      <c r="Y14" s="42">
        <v>0</v>
      </c>
      <c r="Z14" s="22">
        <v>0</v>
      </c>
      <c r="AA14" s="27" t="s">
        <v>13</v>
      </c>
      <c r="AB14" s="44" t="s">
        <v>13</v>
      </c>
      <c r="AC14">
        <v>3</v>
      </c>
      <c r="AD14">
        <v>13</v>
      </c>
      <c r="AE14" s="42">
        <f t="shared" si="10"/>
        <v>23.076923076923077</v>
      </c>
      <c r="AF14" s="35">
        <v>8</v>
      </c>
      <c r="AG14" s="35">
        <v>33</v>
      </c>
      <c r="AH14" s="42">
        <f t="shared" si="8"/>
        <v>24.242424242424242</v>
      </c>
      <c r="AI14">
        <v>7</v>
      </c>
      <c r="AJ14">
        <v>29</v>
      </c>
      <c r="AK14" s="42">
        <f t="shared" si="11"/>
        <v>24.137931034482758</v>
      </c>
      <c r="AL14" s="47">
        <f t="shared" si="3"/>
        <v>39</v>
      </c>
      <c r="AM14" s="47">
        <f t="shared" si="4"/>
        <v>229</v>
      </c>
    </row>
    <row r="15" spans="1:39" ht="12.75">
      <c r="A15" s="15" t="s">
        <v>22</v>
      </c>
      <c r="B15" s="17">
        <v>0</v>
      </c>
      <c r="C15" s="17">
        <v>13</v>
      </c>
      <c r="D15" s="42">
        <f t="shared" si="0"/>
        <v>0</v>
      </c>
      <c r="E15" s="24">
        <v>1</v>
      </c>
      <c r="F15" s="6" t="s">
        <v>13</v>
      </c>
      <c r="G15" s="6" t="s">
        <v>13</v>
      </c>
      <c r="H15" s="6" t="s">
        <v>13</v>
      </c>
      <c r="I15" s="6" t="s">
        <v>13</v>
      </c>
      <c r="J15" s="24" t="s">
        <v>13</v>
      </c>
      <c r="K15" s="20">
        <v>11</v>
      </c>
      <c r="L15" s="20">
        <v>75</v>
      </c>
      <c r="M15" s="42">
        <f t="shared" si="1"/>
        <v>14.666666666666666</v>
      </c>
      <c r="N15">
        <v>0</v>
      </c>
      <c r="O15" s="34" t="s">
        <v>13</v>
      </c>
      <c r="P15" s="34" t="s">
        <v>13</v>
      </c>
      <c r="Q15" s="24">
        <v>0</v>
      </c>
      <c r="R15" s="24">
        <v>3</v>
      </c>
      <c r="S15" s="42">
        <f t="shared" si="9"/>
        <v>0</v>
      </c>
      <c r="T15" s="21">
        <v>0</v>
      </c>
      <c r="U15" s="21">
        <v>2</v>
      </c>
      <c r="V15" s="42">
        <f t="shared" si="6"/>
        <v>0</v>
      </c>
      <c r="W15" s="19">
        <v>0</v>
      </c>
      <c r="X15" s="2">
        <v>2</v>
      </c>
      <c r="Y15" s="42">
        <f>SUM(W15/X15)*100</f>
        <v>0</v>
      </c>
      <c r="Z15" s="22">
        <v>0</v>
      </c>
      <c r="AA15" s="27" t="s">
        <v>13</v>
      </c>
      <c r="AB15" s="44" t="s">
        <v>13</v>
      </c>
      <c r="AC15">
        <v>0</v>
      </c>
      <c r="AD15">
        <v>6</v>
      </c>
      <c r="AE15" s="42">
        <f t="shared" si="10"/>
        <v>0</v>
      </c>
      <c r="AF15" s="35">
        <v>2</v>
      </c>
      <c r="AG15" s="35">
        <v>6</v>
      </c>
      <c r="AH15" s="42">
        <f t="shared" si="8"/>
        <v>33.33333333333333</v>
      </c>
      <c r="AI15">
        <v>1</v>
      </c>
      <c r="AJ15">
        <v>10</v>
      </c>
      <c r="AK15" s="42">
        <f t="shared" si="11"/>
        <v>10</v>
      </c>
      <c r="AL15" s="47">
        <f t="shared" si="3"/>
        <v>15</v>
      </c>
      <c r="AM15" s="47">
        <f t="shared" si="4"/>
        <v>117</v>
      </c>
    </row>
    <row r="16" spans="1:39" ht="12.75">
      <c r="A16" s="15" t="s">
        <v>23</v>
      </c>
      <c r="B16" s="17">
        <v>0</v>
      </c>
      <c r="C16" s="17">
        <v>6</v>
      </c>
      <c r="D16" s="42">
        <f t="shared" si="0"/>
        <v>0</v>
      </c>
      <c r="E16" s="24">
        <v>0</v>
      </c>
      <c r="F16" s="6" t="s">
        <v>13</v>
      </c>
      <c r="G16" s="6" t="s">
        <v>13</v>
      </c>
      <c r="H16" s="6" t="s">
        <v>13</v>
      </c>
      <c r="I16" s="6" t="s">
        <v>13</v>
      </c>
      <c r="J16" s="24" t="s">
        <v>13</v>
      </c>
      <c r="K16" s="20">
        <v>2</v>
      </c>
      <c r="L16" s="20">
        <v>21</v>
      </c>
      <c r="M16" s="42">
        <f t="shared" si="1"/>
        <v>9.523809523809524</v>
      </c>
      <c r="N16">
        <v>0</v>
      </c>
      <c r="O16" s="34" t="s">
        <v>13</v>
      </c>
      <c r="P16" s="34" t="s">
        <v>13</v>
      </c>
      <c r="Q16" s="24">
        <v>1</v>
      </c>
      <c r="R16" s="24">
        <v>2</v>
      </c>
      <c r="S16" s="42">
        <f t="shared" si="9"/>
        <v>50</v>
      </c>
      <c r="T16" s="21">
        <v>0</v>
      </c>
      <c r="U16" s="21">
        <v>1</v>
      </c>
      <c r="V16" s="42">
        <f t="shared" si="6"/>
        <v>0</v>
      </c>
      <c r="W16" s="19">
        <v>0</v>
      </c>
      <c r="X16" s="2">
        <v>0</v>
      </c>
      <c r="Y16" s="42">
        <v>0</v>
      </c>
      <c r="Z16" s="22">
        <v>0</v>
      </c>
      <c r="AA16" s="27" t="s">
        <v>13</v>
      </c>
      <c r="AB16" s="44" t="s">
        <v>13</v>
      </c>
      <c r="AC16">
        <v>1</v>
      </c>
      <c r="AD16">
        <v>2</v>
      </c>
      <c r="AE16" s="42">
        <f t="shared" si="10"/>
        <v>50</v>
      </c>
      <c r="AF16" s="35">
        <v>1</v>
      </c>
      <c r="AG16" s="35">
        <v>5</v>
      </c>
      <c r="AH16" s="42">
        <f t="shared" si="8"/>
        <v>20</v>
      </c>
      <c r="AI16">
        <v>2</v>
      </c>
      <c r="AJ16">
        <v>5</v>
      </c>
      <c r="AK16" s="42">
        <f t="shared" si="11"/>
        <v>40</v>
      </c>
      <c r="AL16" s="47">
        <f t="shared" si="3"/>
        <v>7</v>
      </c>
      <c r="AM16" s="47">
        <f t="shared" si="4"/>
        <v>42</v>
      </c>
    </row>
    <row r="17" spans="1:39" ht="12.75">
      <c r="A17" s="15" t="s">
        <v>24</v>
      </c>
      <c r="B17" s="17">
        <v>3</v>
      </c>
      <c r="C17" s="17">
        <v>13</v>
      </c>
      <c r="D17" s="42">
        <f t="shared" si="0"/>
        <v>23.076923076923077</v>
      </c>
      <c r="E17" s="24">
        <v>0</v>
      </c>
      <c r="F17" s="6" t="s">
        <v>13</v>
      </c>
      <c r="G17" s="6" t="s">
        <v>13</v>
      </c>
      <c r="H17" s="6" t="s">
        <v>13</v>
      </c>
      <c r="I17" s="6" t="s">
        <v>13</v>
      </c>
      <c r="J17" s="24" t="s">
        <v>13</v>
      </c>
      <c r="K17" s="20">
        <v>35</v>
      </c>
      <c r="L17" s="20">
        <v>162</v>
      </c>
      <c r="M17" s="42">
        <f t="shared" si="1"/>
        <v>21.604938271604937</v>
      </c>
      <c r="N17">
        <v>1</v>
      </c>
      <c r="O17" s="34" t="s">
        <v>13</v>
      </c>
      <c r="P17" s="34" t="s">
        <v>13</v>
      </c>
      <c r="Q17" s="24">
        <v>5</v>
      </c>
      <c r="R17" s="24">
        <v>36</v>
      </c>
      <c r="S17" s="42">
        <f t="shared" si="9"/>
        <v>13.88888888888889</v>
      </c>
      <c r="T17" s="21">
        <v>1</v>
      </c>
      <c r="U17" s="21">
        <v>4</v>
      </c>
      <c r="V17" s="42">
        <f t="shared" si="6"/>
        <v>25</v>
      </c>
      <c r="W17" s="19">
        <v>1</v>
      </c>
      <c r="X17" s="2">
        <v>2</v>
      </c>
      <c r="Y17" s="42">
        <f>SUM(W17/X17)*100</f>
        <v>50</v>
      </c>
      <c r="Z17" s="22">
        <v>1</v>
      </c>
      <c r="AA17" s="27" t="s">
        <v>13</v>
      </c>
      <c r="AB17" s="44" t="s">
        <v>13</v>
      </c>
      <c r="AC17">
        <v>5</v>
      </c>
      <c r="AD17">
        <v>34</v>
      </c>
      <c r="AE17" s="42">
        <f t="shared" si="10"/>
        <v>14.705882352941178</v>
      </c>
      <c r="AF17" s="35">
        <v>9</v>
      </c>
      <c r="AG17" s="35">
        <v>64</v>
      </c>
      <c r="AH17" s="42">
        <f t="shared" si="8"/>
        <v>14.0625</v>
      </c>
      <c r="AI17">
        <v>14</v>
      </c>
      <c r="AJ17">
        <v>72</v>
      </c>
      <c r="AK17" s="42">
        <f t="shared" si="11"/>
        <v>19.444444444444446</v>
      </c>
      <c r="AL17" s="47">
        <f t="shared" si="3"/>
        <v>75</v>
      </c>
      <c r="AM17" s="47">
        <f t="shared" si="4"/>
        <v>387</v>
      </c>
    </row>
    <row r="18" spans="1:39" ht="12.75">
      <c r="A18" s="15" t="s">
        <v>25</v>
      </c>
      <c r="B18" s="17">
        <v>1</v>
      </c>
      <c r="C18" s="17">
        <v>9</v>
      </c>
      <c r="D18" s="42">
        <f t="shared" si="0"/>
        <v>11.11111111111111</v>
      </c>
      <c r="E18" s="24">
        <v>0</v>
      </c>
      <c r="F18" s="6" t="s">
        <v>13</v>
      </c>
      <c r="G18" s="6" t="s">
        <v>13</v>
      </c>
      <c r="H18" s="6" t="s">
        <v>13</v>
      </c>
      <c r="I18" s="6" t="s">
        <v>13</v>
      </c>
      <c r="J18" s="24" t="s">
        <v>13</v>
      </c>
      <c r="K18" s="20">
        <v>12</v>
      </c>
      <c r="L18" s="20">
        <v>134</v>
      </c>
      <c r="M18" s="42">
        <f t="shared" si="1"/>
        <v>8.955223880597014</v>
      </c>
      <c r="N18">
        <v>1</v>
      </c>
      <c r="O18" s="34" t="s">
        <v>13</v>
      </c>
      <c r="P18" s="34" t="s">
        <v>13</v>
      </c>
      <c r="Q18" s="24">
        <v>3</v>
      </c>
      <c r="R18" s="24">
        <v>16</v>
      </c>
      <c r="S18" s="42">
        <f t="shared" si="9"/>
        <v>18.75</v>
      </c>
      <c r="T18" s="21">
        <v>0</v>
      </c>
      <c r="U18" s="21">
        <v>4</v>
      </c>
      <c r="V18" s="42">
        <f t="shared" si="6"/>
        <v>0</v>
      </c>
      <c r="W18" s="19">
        <v>0</v>
      </c>
      <c r="X18" s="2">
        <v>1</v>
      </c>
      <c r="Y18" s="42">
        <f>SUM(W18/X18)*100</f>
        <v>0</v>
      </c>
      <c r="Z18" s="22">
        <v>0</v>
      </c>
      <c r="AA18" s="27" t="s">
        <v>13</v>
      </c>
      <c r="AB18" s="44" t="s">
        <v>13</v>
      </c>
      <c r="AC18">
        <v>1</v>
      </c>
      <c r="AD18">
        <v>10</v>
      </c>
      <c r="AE18" s="42">
        <f t="shared" si="10"/>
        <v>10</v>
      </c>
      <c r="AF18" s="35">
        <v>8</v>
      </c>
      <c r="AG18" s="35">
        <v>39</v>
      </c>
      <c r="AH18" s="42">
        <f t="shared" si="8"/>
        <v>20.51282051282051</v>
      </c>
      <c r="AI18">
        <v>7</v>
      </c>
      <c r="AJ18">
        <v>35</v>
      </c>
      <c r="AK18" s="42">
        <f t="shared" si="11"/>
        <v>20</v>
      </c>
      <c r="AL18" s="47">
        <f t="shared" si="3"/>
        <v>33</v>
      </c>
      <c r="AM18" s="47">
        <f t="shared" si="4"/>
        <v>248</v>
      </c>
    </row>
    <row r="19" spans="1:39" ht="12.75">
      <c r="A19" s="15" t="s">
        <v>26</v>
      </c>
      <c r="B19" s="17">
        <v>3</v>
      </c>
      <c r="C19" s="17">
        <v>5</v>
      </c>
      <c r="D19" s="42">
        <f t="shared" si="0"/>
        <v>60</v>
      </c>
      <c r="E19" s="24">
        <v>0</v>
      </c>
      <c r="F19" s="6" t="s">
        <v>13</v>
      </c>
      <c r="G19" s="6" t="s">
        <v>13</v>
      </c>
      <c r="H19" s="6" t="s">
        <v>13</v>
      </c>
      <c r="I19" s="6" t="s">
        <v>13</v>
      </c>
      <c r="J19" s="24" t="s">
        <v>13</v>
      </c>
      <c r="K19" s="20">
        <v>4</v>
      </c>
      <c r="L19" s="20">
        <v>22</v>
      </c>
      <c r="M19" s="42">
        <f t="shared" si="1"/>
        <v>18.181818181818183</v>
      </c>
      <c r="N19">
        <v>0</v>
      </c>
      <c r="O19" s="34" t="s">
        <v>13</v>
      </c>
      <c r="P19" s="34" t="s">
        <v>13</v>
      </c>
      <c r="Q19" s="24">
        <v>1</v>
      </c>
      <c r="R19" s="24">
        <v>3</v>
      </c>
      <c r="S19" s="42">
        <f t="shared" si="9"/>
        <v>33.33333333333333</v>
      </c>
      <c r="T19" s="21">
        <v>0</v>
      </c>
      <c r="U19" s="21">
        <v>0</v>
      </c>
      <c r="V19" s="42">
        <v>0</v>
      </c>
      <c r="W19" s="19">
        <v>0</v>
      </c>
      <c r="X19" s="2">
        <v>0</v>
      </c>
      <c r="Y19" s="42">
        <v>0</v>
      </c>
      <c r="Z19" s="22">
        <v>0</v>
      </c>
      <c r="AA19" s="27" t="s">
        <v>13</v>
      </c>
      <c r="AB19" s="44" t="s">
        <v>13</v>
      </c>
      <c r="AC19">
        <v>0</v>
      </c>
      <c r="AD19">
        <v>1</v>
      </c>
      <c r="AE19" s="42">
        <f t="shared" si="10"/>
        <v>0</v>
      </c>
      <c r="AF19" s="35">
        <v>3</v>
      </c>
      <c r="AG19" s="35">
        <v>10</v>
      </c>
      <c r="AH19" s="42">
        <f t="shared" si="8"/>
        <v>30</v>
      </c>
      <c r="AI19">
        <v>2</v>
      </c>
      <c r="AJ19">
        <v>12</v>
      </c>
      <c r="AK19" s="42">
        <f t="shared" si="11"/>
        <v>16.666666666666664</v>
      </c>
      <c r="AL19" s="47">
        <f t="shared" si="3"/>
        <v>13</v>
      </c>
      <c r="AM19" s="47">
        <f t="shared" si="4"/>
        <v>53</v>
      </c>
    </row>
    <row r="20" spans="1:39" ht="12.75">
      <c r="A20" s="15" t="s">
        <v>27</v>
      </c>
      <c r="B20" s="17">
        <v>0</v>
      </c>
      <c r="C20" s="17">
        <v>6</v>
      </c>
      <c r="D20" s="42">
        <f t="shared" si="0"/>
        <v>0</v>
      </c>
      <c r="E20" s="24">
        <v>0</v>
      </c>
      <c r="F20" s="6" t="s">
        <v>13</v>
      </c>
      <c r="G20" s="6" t="s">
        <v>13</v>
      </c>
      <c r="H20" s="6" t="s">
        <v>13</v>
      </c>
      <c r="I20" s="6" t="s">
        <v>13</v>
      </c>
      <c r="J20" s="24" t="s">
        <v>13</v>
      </c>
      <c r="K20" s="20">
        <v>1</v>
      </c>
      <c r="L20" s="20">
        <v>15</v>
      </c>
      <c r="M20" s="42">
        <f t="shared" si="1"/>
        <v>6.666666666666667</v>
      </c>
      <c r="N20">
        <v>0</v>
      </c>
      <c r="O20" s="34" t="s">
        <v>13</v>
      </c>
      <c r="P20" s="34" t="s">
        <v>13</v>
      </c>
      <c r="Q20" s="24">
        <v>1</v>
      </c>
      <c r="R20" s="24">
        <v>6</v>
      </c>
      <c r="S20" s="42">
        <f t="shared" si="9"/>
        <v>16.666666666666664</v>
      </c>
      <c r="T20" s="21">
        <v>1</v>
      </c>
      <c r="U20" s="21">
        <v>1</v>
      </c>
      <c r="V20" s="42">
        <f t="shared" si="6"/>
        <v>100</v>
      </c>
      <c r="W20" s="19">
        <v>0</v>
      </c>
      <c r="X20" s="2">
        <v>1</v>
      </c>
      <c r="Y20" s="42">
        <f>SUM(W20/X20)*100</f>
        <v>0</v>
      </c>
      <c r="Z20" s="22">
        <v>1</v>
      </c>
      <c r="AA20" s="27" t="s">
        <v>13</v>
      </c>
      <c r="AB20" s="44" t="s">
        <v>13</v>
      </c>
      <c r="AC20">
        <v>0</v>
      </c>
      <c r="AD20">
        <v>2</v>
      </c>
      <c r="AE20" s="42">
        <f t="shared" si="10"/>
        <v>0</v>
      </c>
      <c r="AF20" s="35">
        <v>0</v>
      </c>
      <c r="AG20" s="35">
        <v>7</v>
      </c>
      <c r="AH20" s="42">
        <f t="shared" si="8"/>
        <v>0</v>
      </c>
      <c r="AI20">
        <v>1</v>
      </c>
      <c r="AJ20">
        <v>11</v>
      </c>
      <c r="AK20" s="42">
        <f t="shared" si="11"/>
        <v>9.090909090909092</v>
      </c>
      <c r="AL20" s="47">
        <f t="shared" si="3"/>
        <v>5</v>
      </c>
      <c r="AM20" s="47">
        <f t="shared" si="4"/>
        <v>49</v>
      </c>
    </row>
    <row r="21" spans="1:39" ht="12.75">
      <c r="A21" s="15" t="s">
        <v>28</v>
      </c>
      <c r="B21" s="17">
        <v>0</v>
      </c>
      <c r="C21" s="17">
        <v>7</v>
      </c>
      <c r="D21" s="42">
        <f t="shared" si="0"/>
        <v>0</v>
      </c>
      <c r="E21" s="24">
        <v>0</v>
      </c>
      <c r="F21" s="6" t="s">
        <v>13</v>
      </c>
      <c r="G21" s="6" t="s">
        <v>13</v>
      </c>
      <c r="H21" s="6" t="s">
        <v>13</v>
      </c>
      <c r="I21" s="6" t="s">
        <v>13</v>
      </c>
      <c r="J21" s="24" t="s">
        <v>13</v>
      </c>
      <c r="K21" s="20">
        <v>0</v>
      </c>
      <c r="L21" s="20">
        <v>12</v>
      </c>
      <c r="M21" s="42">
        <f t="shared" si="1"/>
        <v>0</v>
      </c>
      <c r="N21">
        <v>0</v>
      </c>
      <c r="O21" s="34" t="s">
        <v>13</v>
      </c>
      <c r="P21" s="34" t="s">
        <v>13</v>
      </c>
      <c r="Q21" s="24">
        <v>0</v>
      </c>
      <c r="R21" s="24">
        <v>0</v>
      </c>
      <c r="S21" s="42">
        <v>0</v>
      </c>
      <c r="T21" s="21">
        <v>0</v>
      </c>
      <c r="U21" s="21">
        <v>2</v>
      </c>
      <c r="V21" s="42">
        <f t="shared" si="6"/>
        <v>0</v>
      </c>
      <c r="W21" s="19">
        <v>0</v>
      </c>
      <c r="X21" s="2">
        <v>0</v>
      </c>
      <c r="Y21" s="42">
        <v>0</v>
      </c>
      <c r="Z21" s="22">
        <v>1</v>
      </c>
      <c r="AA21" s="27" t="s">
        <v>13</v>
      </c>
      <c r="AB21" s="44" t="s">
        <v>13</v>
      </c>
      <c r="AC21">
        <v>1</v>
      </c>
      <c r="AD21">
        <v>0</v>
      </c>
      <c r="AE21" s="42">
        <v>0</v>
      </c>
      <c r="AF21" s="35">
        <v>7</v>
      </c>
      <c r="AG21" s="35">
        <v>12</v>
      </c>
      <c r="AH21" s="42">
        <f t="shared" si="8"/>
        <v>58.333333333333336</v>
      </c>
      <c r="AI21">
        <v>2</v>
      </c>
      <c r="AJ21">
        <v>14</v>
      </c>
      <c r="AK21" s="42">
        <f t="shared" si="11"/>
        <v>14.285714285714285</v>
      </c>
      <c r="AL21" s="47">
        <f t="shared" si="3"/>
        <v>11</v>
      </c>
      <c r="AM21" s="47">
        <f t="shared" si="4"/>
        <v>47</v>
      </c>
    </row>
    <row r="22" spans="1:39" ht="12.75">
      <c r="A22" s="15" t="s">
        <v>29</v>
      </c>
      <c r="B22" s="17">
        <v>1</v>
      </c>
      <c r="C22" s="17">
        <v>4</v>
      </c>
      <c r="D22" s="42">
        <f t="shared" si="0"/>
        <v>25</v>
      </c>
      <c r="E22" s="24">
        <v>0</v>
      </c>
      <c r="F22" s="6" t="s">
        <v>13</v>
      </c>
      <c r="G22" s="6" t="s">
        <v>13</v>
      </c>
      <c r="H22" s="6" t="s">
        <v>13</v>
      </c>
      <c r="I22" s="6" t="s">
        <v>13</v>
      </c>
      <c r="J22" s="24" t="s">
        <v>13</v>
      </c>
      <c r="K22" s="20">
        <v>2</v>
      </c>
      <c r="L22" s="20">
        <v>21</v>
      </c>
      <c r="M22" s="42">
        <f t="shared" si="1"/>
        <v>9.523809523809524</v>
      </c>
      <c r="N22">
        <v>0</v>
      </c>
      <c r="O22" s="34" t="s">
        <v>13</v>
      </c>
      <c r="P22" s="34" t="s">
        <v>13</v>
      </c>
      <c r="Q22" s="24">
        <v>0</v>
      </c>
      <c r="R22" s="24">
        <v>0</v>
      </c>
      <c r="S22" s="42">
        <v>0</v>
      </c>
      <c r="T22" s="21">
        <v>0</v>
      </c>
      <c r="U22" s="21">
        <v>0</v>
      </c>
      <c r="V22" s="42">
        <v>0</v>
      </c>
      <c r="W22" s="19">
        <v>0</v>
      </c>
      <c r="X22" s="2">
        <v>2</v>
      </c>
      <c r="Y22" s="42">
        <f>SUM(W22/X22)*100</f>
        <v>0</v>
      </c>
      <c r="Z22" s="22">
        <v>0</v>
      </c>
      <c r="AA22" s="27" t="s">
        <v>13</v>
      </c>
      <c r="AB22" s="44" t="s">
        <v>13</v>
      </c>
      <c r="AC22">
        <v>0</v>
      </c>
      <c r="AD22">
        <v>1</v>
      </c>
      <c r="AE22" s="42">
        <f aca="true" t="shared" si="12" ref="AE22:AE37">SUM(AC22/AD22)*100</f>
        <v>0</v>
      </c>
      <c r="AF22" s="35">
        <v>3</v>
      </c>
      <c r="AG22" s="35">
        <v>14</v>
      </c>
      <c r="AH22" s="42">
        <f t="shared" si="8"/>
        <v>21.428571428571427</v>
      </c>
      <c r="AI22">
        <v>2</v>
      </c>
      <c r="AJ22">
        <v>6</v>
      </c>
      <c r="AK22" s="42">
        <f t="shared" si="11"/>
        <v>33.33333333333333</v>
      </c>
      <c r="AL22" s="47">
        <f t="shared" si="3"/>
        <v>8</v>
      </c>
      <c r="AM22" s="47">
        <f t="shared" si="4"/>
        <v>48</v>
      </c>
    </row>
    <row r="23" spans="1:39" ht="12.75">
      <c r="A23" s="15" t="s">
        <v>30</v>
      </c>
      <c r="B23" s="17">
        <v>3</v>
      </c>
      <c r="C23" s="17">
        <v>15</v>
      </c>
      <c r="D23" s="42">
        <f t="shared" si="0"/>
        <v>20</v>
      </c>
      <c r="E23" s="24">
        <v>1</v>
      </c>
      <c r="F23" s="6" t="s">
        <v>13</v>
      </c>
      <c r="G23" s="6" t="s">
        <v>13</v>
      </c>
      <c r="H23" s="6" t="s">
        <v>13</v>
      </c>
      <c r="I23" s="6" t="s">
        <v>13</v>
      </c>
      <c r="J23" s="24" t="s">
        <v>13</v>
      </c>
      <c r="K23" s="20">
        <v>3</v>
      </c>
      <c r="L23" s="20">
        <v>29</v>
      </c>
      <c r="M23" s="42">
        <f t="shared" si="1"/>
        <v>10.344827586206897</v>
      </c>
      <c r="N23">
        <v>0</v>
      </c>
      <c r="O23" s="34" t="s">
        <v>13</v>
      </c>
      <c r="P23" s="34" t="s">
        <v>13</v>
      </c>
      <c r="Q23" s="24">
        <v>1</v>
      </c>
      <c r="R23" s="24">
        <v>4</v>
      </c>
      <c r="S23" s="42">
        <f aca="true" t="shared" si="13" ref="S23:S45">SUM(Q23/R23)*100</f>
        <v>25</v>
      </c>
      <c r="T23" s="21">
        <v>0</v>
      </c>
      <c r="U23" s="21">
        <v>2</v>
      </c>
      <c r="V23" s="42">
        <f t="shared" si="6"/>
        <v>0</v>
      </c>
      <c r="W23" s="19">
        <v>0</v>
      </c>
      <c r="X23" s="2">
        <v>1</v>
      </c>
      <c r="Y23" s="42">
        <f>SUM(W23/X23)*100</f>
        <v>0</v>
      </c>
      <c r="Z23" s="22">
        <v>0</v>
      </c>
      <c r="AA23" s="27" t="s">
        <v>13</v>
      </c>
      <c r="AB23" s="44" t="s">
        <v>13</v>
      </c>
      <c r="AC23">
        <v>0</v>
      </c>
      <c r="AD23">
        <v>3</v>
      </c>
      <c r="AE23" s="42">
        <f t="shared" si="12"/>
        <v>0</v>
      </c>
      <c r="AF23" s="35">
        <v>1</v>
      </c>
      <c r="AG23" s="35">
        <v>8</v>
      </c>
      <c r="AH23" s="42">
        <f t="shared" si="8"/>
        <v>12.5</v>
      </c>
      <c r="AI23">
        <v>1</v>
      </c>
      <c r="AJ23">
        <v>6</v>
      </c>
      <c r="AK23" s="42">
        <f t="shared" si="11"/>
        <v>16.666666666666664</v>
      </c>
      <c r="AL23" s="47">
        <f t="shared" si="3"/>
        <v>10</v>
      </c>
      <c r="AM23" s="47">
        <f t="shared" si="4"/>
        <v>68</v>
      </c>
    </row>
    <row r="24" spans="1:39" ht="12.75">
      <c r="A24" s="15" t="s">
        <v>31</v>
      </c>
      <c r="B24" s="17">
        <v>1</v>
      </c>
      <c r="C24" s="17">
        <v>13</v>
      </c>
      <c r="D24" s="42">
        <f t="shared" si="0"/>
        <v>7.6923076923076925</v>
      </c>
      <c r="E24" s="24">
        <v>1</v>
      </c>
      <c r="F24" s="6" t="s">
        <v>13</v>
      </c>
      <c r="G24" s="6" t="s">
        <v>13</v>
      </c>
      <c r="H24" s="6" t="s">
        <v>13</v>
      </c>
      <c r="I24" s="6" t="s">
        <v>13</v>
      </c>
      <c r="J24" s="24" t="s">
        <v>13</v>
      </c>
      <c r="K24" s="20">
        <v>103</v>
      </c>
      <c r="L24" s="20">
        <v>733</v>
      </c>
      <c r="M24" s="42">
        <f t="shared" si="1"/>
        <v>14.051841746248295</v>
      </c>
      <c r="N24">
        <v>2</v>
      </c>
      <c r="O24" s="34" t="s">
        <v>13</v>
      </c>
      <c r="P24" s="34" t="s">
        <v>13</v>
      </c>
      <c r="Q24" s="24">
        <v>14</v>
      </c>
      <c r="R24" s="24">
        <v>49</v>
      </c>
      <c r="S24" s="42">
        <f t="shared" si="13"/>
        <v>28.57142857142857</v>
      </c>
      <c r="T24" s="21">
        <v>0</v>
      </c>
      <c r="U24" s="21">
        <v>16</v>
      </c>
      <c r="V24" s="42">
        <f t="shared" si="6"/>
        <v>0</v>
      </c>
      <c r="W24" s="19">
        <v>1</v>
      </c>
      <c r="X24" s="2">
        <v>5</v>
      </c>
      <c r="Y24" s="42">
        <f>SUM(W24/X24)*100</f>
        <v>20</v>
      </c>
      <c r="Z24" s="22">
        <v>0</v>
      </c>
      <c r="AA24" s="27" t="s">
        <v>13</v>
      </c>
      <c r="AB24" s="44" t="s">
        <v>13</v>
      </c>
      <c r="AC24">
        <v>17</v>
      </c>
      <c r="AD24">
        <v>95</v>
      </c>
      <c r="AE24" s="42">
        <f t="shared" si="12"/>
        <v>17.894736842105264</v>
      </c>
      <c r="AF24" s="35">
        <v>41</v>
      </c>
      <c r="AG24" s="35">
        <v>189</v>
      </c>
      <c r="AH24" s="42">
        <f t="shared" si="8"/>
        <v>21.693121693121693</v>
      </c>
      <c r="AI24">
        <v>14</v>
      </c>
      <c r="AJ24">
        <v>77</v>
      </c>
      <c r="AK24" s="42">
        <f t="shared" si="11"/>
        <v>18.181818181818183</v>
      </c>
      <c r="AL24" s="47">
        <f>SUM(B24+E24+K24+N24+Q24+T24+W24+Z24+AC24+AF24+AI24)</f>
        <v>194</v>
      </c>
      <c r="AM24" s="47">
        <f t="shared" si="4"/>
        <v>1177</v>
      </c>
    </row>
    <row r="25" spans="1:39" ht="12.75">
      <c r="A25" s="15" t="s">
        <v>32</v>
      </c>
      <c r="B25" s="17">
        <v>6</v>
      </c>
      <c r="C25" s="17">
        <v>46</v>
      </c>
      <c r="D25" s="42">
        <f t="shared" si="0"/>
        <v>13.043478260869565</v>
      </c>
      <c r="E25" s="24">
        <v>3</v>
      </c>
      <c r="F25" s="6" t="s">
        <v>13</v>
      </c>
      <c r="G25" s="6" t="s">
        <v>13</v>
      </c>
      <c r="H25" s="24">
        <v>1</v>
      </c>
      <c r="I25" s="24">
        <v>1</v>
      </c>
      <c r="J25" s="42">
        <f>SUM(H25/I25)*100</f>
        <v>100</v>
      </c>
      <c r="K25" s="20">
        <v>259</v>
      </c>
      <c r="L25" s="20">
        <v>1462</v>
      </c>
      <c r="M25" s="42">
        <f t="shared" si="1"/>
        <v>17.71545827633379</v>
      </c>
      <c r="N25">
        <v>1</v>
      </c>
      <c r="O25" s="34" t="s">
        <v>13</v>
      </c>
      <c r="P25" s="34" t="s">
        <v>13</v>
      </c>
      <c r="Q25" s="24">
        <v>29</v>
      </c>
      <c r="R25" s="24">
        <v>175</v>
      </c>
      <c r="S25" s="42">
        <f t="shared" si="13"/>
        <v>16.57142857142857</v>
      </c>
      <c r="T25" s="21">
        <v>8</v>
      </c>
      <c r="U25" s="21">
        <v>37</v>
      </c>
      <c r="V25" s="42">
        <f t="shared" si="6"/>
        <v>21.62162162162162</v>
      </c>
      <c r="W25" s="19">
        <v>3</v>
      </c>
      <c r="X25" s="2">
        <v>13</v>
      </c>
      <c r="Y25" s="42">
        <f>SUM(W25/X25)*100</f>
        <v>23.076923076923077</v>
      </c>
      <c r="Z25" s="22">
        <v>5</v>
      </c>
      <c r="AA25" s="27" t="s">
        <v>13</v>
      </c>
      <c r="AB25" s="44" t="s">
        <v>13</v>
      </c>
      <c r="AC25">
        <v>29</v>
      </c>
      <c r="AD25">
        <v>210</v>
      </c>
      <c r="AE25" s="42">
        <f t="shared" si="12"/>
        <v>13.80952380952381</v>
      </c>
      <c r="AF25" s="35">
        <v>82</v>
      </c>
      <c r="AG25" s="35">
        <v>347</v>
      </c>
      <c r="AH25" s="42">
        <f t="shared" si="8"/>
        <v>23.631123919308358</v>
      </c>
      <c r="AI25">
        <v>40</v>
      </c>
      <c r="AJ25">
        <v>209</v>
      </c>
      <c r="AK25" s="42">
        <f t="shared" si="11"/>
        <v>19.138755980861244</v>
      </c>
      <c r="AL25" s="47">
        <f>SUM(B25+E25+H25+K25+N25+Q25+T25+W25+Z25+AC25+AF25+AI25)</f>
        <v>466</v>
      </c>
      <c r="AM25" s="47">
        <f>SUM(C25+I25+L25+R25+U25+X25+AD25+AG25+AJ25)</f>
        <v>2500</v>
      </c>
    </row>
    <row r="26" spans="1:39" ht="12.75">
      <c r="A26" s="15" t="s">
        <v>33</v>
      </c>
      <c r="B26" s="17">
        <v>2</v>
      </c>
      <c r="C26" s="17">
        <v>15</v>
      </c>
      <c r="D26" s="42">
        <f t="shared" si="0"/>
        <v>13.333333333333334</v>
      </c>
      <c r="E26" s="24">
        <v>0</v>
      </c>
      <c r="F26" s="6" t="s">
        <v>13</v>
      </c>
      <c r="G26" s="6" t="s">
        <v>13</v>
      </c>
      <c r="H26" s="24" t="s">
        <v>13</v>
      </c>
      <c r="I26" s="24" t="s">
        <v>13</v>
      </c>
      <c r="J26" s="18" t="s">
        <v>13</v>
      </c>
      <c r="K26" s="20">
        <v>56</v>
      </c>
      <c r="L26" s="20">
        <v>342</v>
      </c>
      <c r="M26" s="42">
        <f t="shared" si="1"/>
        <v>16.374269005847953</v>
      </c>
      <c r="N26">
        <v>0</v>
      </c>
      <c r="O26" s="34" t="s">
        <v>13</v>
      </c>
      <c r="P26" s="34" t="s">
        <v>13</v>
      </c>
      <c r="Q26" s="24">
        <v>4</v>
      </c>
      <c r="R26" s="24">
        <v>18</v>
      </c>
      <c r="S26" s="42">
        <f t="shared" si="13"/>
        <v>22.22222222222222</v>
      </c>
      <c r="T26" s="21">
        <v>0</v>
      </c>
      <c r="U26" s="21">
        <v>3</v>
      </c>
      <c r="V26" s="42">
        <f t="shared" si="6"/>
        <v>0</v>
      </c>
      <c r="W26" s="19">
        <v>1</v>
      </c>
      <c r="X26" s="2">
        <v>1</v>
      </c>
      <c r="Y26" s="42">
        <f>SUM(W26/X26)*100</f>
        <v>100</v>
      </c>
      <c r="Z26" s="22">
        <v>2</v>
      </c>
      <c r="AA26" s="27" t="s">
        <v>13</v>
      </c>
      <c r="AB26" s="44" t="s">
        <v>13</v>
      </c>
      <c r="AC26">
        <v>6</v>
      </c>
      <c r="AD26">
        <v>35</v>
      </c>
      <c r="AE26" s="42">
        <f t="shared" si="12"/>
        <v>17.142857142857142</v>
      </c>
      <c r="AF26" s="35">
        <v>16</v>
      </c>
      <c r="AG26" s="35">
        <v>65</v>
      </c>
      <c r="AH26" s="42">
        <f t="shared" si="8"/>
        <v>24.615384615384617</v>
      </c>
      <c r="AI26">
        <v>12</v>
      </c>
      <c r="AJ26">
        <v>72</v>
      </c>
      <c r="AK26" s="42">
        <f t="shared" si="11"/>
        <v>16.666666666666664</v>
      </c>
      <c r="AL26" s="47">
        <f>SUM(B26+E26+K26+N26+Q26+T26+W26+Z26+AC26+AF26+AI26)</f>
        <v>99</v>
      </c>
      <c r="AM26" s="47">
        <f>SUM(C26+L26+R26+U26+X26+AD26+AG26+AJ26)</f>
        <v>551</v>
      </c>
    </row>
    <row r="27" spans="1:39" ht="12.75">
      <c r="A27" s="15" t="s">
        <v>34</v>
      </c>
      <c r="B27" s="17">
        <v>0</v>
      </c>
      <c r="C27" s="17">
        <v>2</v>
      </c>
      <c r="D27" s="42">
        <f t="shared" si="0"/>
        <v>0</v>
      </c>
      <c r="E27" s="24">
        <v>1</v>
      </c>
      <c r="F27" s="6" t="s">
        <v>13</v>
      </c>
      <c r="G27" s="6" t="s">
        <v>13</v>
      </c>
      <c r="H27" s="24" t="s">
        <v>13</v>
      </c>
      <c r="I27" s="24" t="s">
        <v>13</v>
      </c>
      <c r="J27" s="18" t="s">
        <v>13</v>
      </c>
      <c r="K27" s="20">
        <v>24</v>
      </c>
      <c r="L27" s="20">
        <v>125</v>
      </c>
      <c r="M27" s="42">
        <f t="shared" si="1"/>
        <v>19.2</v>
      </c>
      <c r="N27">
        <v>4</v>
      </c>
      <c r="O27" s="34" t="s">
        <v>13</v>
      </c>
      <c r="P27" s="34" t="s">
        <v>13</v>
      </c>
      <c r="Q27" s="24">
        <v>2</v>
      </c>
      <c r="R27" s="24">
        <v>15</v>
      </c>
      <c r="S27" s="42">
        <f t="shared" si="13"/>
        <v>13.333333333333334</v>
      </c>
      <c r="T27" s="21">
        <v>1</v>
      </c>
      <c r="U27" s="21">
        <v>6</v>
      </c>
      <c r="V27" s="42">
        <f t="shared" si="6"/>
        <v>16.666666666666664</v>
      </c>
      <c r="W27" s="19">
        <v>0</v>
      </c>
      <c r="X27" s="2">
        <v>0</v>
      </c>
      <c r="Y27" s="42">
        <v>0</v>
      </c>
      <c r="Z27" s="22">
        <v>0</v>
      </c>
      <c r="AA27" s="27" t="s">
        <v>13</v>
      </c>
      <c r="AB27" s="44" t="s">
        <v>13</v>
      </c>
      <c r="AC27">
        <v>5</v>
      </c>
      <c r="AD27">
        <v>32</v>
      </c>
      <c r="AE27" s="42">
        <f t="shared" si="12"/>
        <v>15.625</v>
      </c>
      <c r="AF27" s="35">
        <v>10</v>
      </c>
      <c r="AG27" s="35">
        <v>55</v>
      </c>
      <c r="AH27" s="42">
        <f t="shared" si="8"/>
        <v>18.181818181818183</v>
      </c>
      <c r="AI27">
        <v>6</v>
      </c>
      <c r="AJ27">
        <v>46</v>
      </c>
      <c r="AK27" s="42">
        <f t="shared" si="11"/>
        <v>13.043478260869565</v>
      </c>
      <c r="AL27" s="47">
        <f aca="true" t="shared" si="14" ref="AL27:AL57">SUM(B27+E27+K27+N27+Q27+T27+W27+Z27+AC27+AF27+AI27)</f>
        <v>53</v>
      </c>
      <c r="AM27" s="47">
        <f aca="true" t="shared" si="15" ref="AM27:AM57">SUM(C27+L27+R27+U27+X27+AD27+AG27+AJ27)</f>
        <v>281</v>
      </c>
    </row>
    <row r="28" spans="1:39" ht="12.75">
      <c r="A28" s="15" t="s">
        <v>35</v>
      </c>
      <c r="B28" s="17">
        <v>1</v>
      </c>
      <c r="C28" s="17">
        <v>5</v>
      </c>
      <c r="D28" s="42">
        <f t="shared" si="0"/>
        <v>20</v>
      </c>
      <c r="E28" s="24">
        <v>0</v>
      </c>
      <c r="F28" s="6" t="s">
        <v>13</v>
      </c>
      <c r="G28" s="6" t="s">
        <v>13</v>
      </c>
      <c r="H28" s="24" t="s">
        <v>13</v>
      </c>
      <c r="I28" s="24" t="s">
        <v>13</v>
      </c>
      <c r="J28" s="18" t="s">
        <v>13</v>
      </c>
      <c r="K28" s="20">
        <v>1</v>
      </c>
      <c r="L28" s="20">
        <v>18</v>
      </c>
      <c r="M28" s="42">
        <f t="shared" si="1"/>
        <v>5.555555555555555</v>
      </c>
      <c r="N28">
        <v>0</v>
      </c>
      <c r="O28" s="34" t="s">
        <v>13</v>
      </c>
      <c r="P28" s="34" t="s">
        <v>13</v>
      </c>
      <c r="Q28" s="24">
        <v>1</v>
      </c>
      <c r="R28" s="24">
        <v>2</v>
      </c>
      <c r="S28" s="42">
        <f t="shared" si="13"/>
        <v>50</v>
      </c>
      <c r="T28" s="21">
        <v>0</v>
      </c>
      <c r="U28" s="21">
        <v>0</v>
      </c>
      <c r="V28" s="42">
        <v>0</v>
      </c>
      <c r="W28" s="19">
        <v>0</v>
      </c>
      <c r="X28" s="2">
        <v>0</v>
      </c>
      <c r="Y28" s="42">
        <v>0</v>
      </c>
      <c r="Z28" s="22">
        <v>0</v>
      </c>
      <c r="AA28" s="27" t="s">
        <v>13</v>
      </c>
      <c r="AB28" s="44" t="s">
        <v>13</v>
      </c>
      <c r="AC28">
        <v>0</v>
      </c>
      <c r="AD28">
        <v>2</v>
      </c>
      <c r="AE28" s="42">
        <f t="shared" si="12"/>
        <v>0</v>
      </c>
      <c r="AF28" s="35">
        <v>0</v>
      </c>
      <c r="AG28" s="35">
        <v>2</v>
      </c>
      <c r="AH28" s="42">
        <f t="shared" si="8"/>
        <v>0</v>
      </c>
      <c r="AI28">
        <v>2</v>
      </c>
      <c r="AJ28">
        <v>8</v>
      </c>
      <c r="AK28" s="42">
        <f t="shared" si="11"/>
        <v>25</v>
      </c>
      <c r="AL28" s="47">
        <f t="shared" si="14"/>
        <v>5</v>
      </c>
      <c r="AM28" s="47">
        <f t="shared" si="15"/>
        <v>37</v>
      </c>
    </row>
    <row r="29" spans="1:39" ht="12.75">
      <c r="A29" s="15" t="s">
        <v>36</v>
      </c>
      <c r="B29" s="17">
        <v>2</v>
      </c>
      <c r="C29" s="17">
        <v>7</v>
      </c>
      <c r="D29" s="42">
        <f t="shared" si="0"/>
        <v>28.57142857142857</v>
      </c>
      <c r="E29" s="24">
        <v>0</v>
      </c>
      <c r="F29" s="6" t="s">
        <v>13</v>
      </c>
      <c r="G29" s="6" t="s">
        <v>13</v>
      </c>
      <c r="H29" s="24" t="s">
        <v>13</v>
      </c>
      <c r="I29" s="24" t="s">
        <v>13</v>
      </c>
      <c r="J29" s="18" t="s">
        <v>13</v>
      </c>
      <c r="K29" s="20">
        <v>7</v>
      </c>
      <c r="L29" s="20">
        <v>46</v>
      </c>
      <c r="M29" s="42">
        <f t="shared" si="1"/>
        <v>15.217391304347828</v>
      </c>
      <c r="N29">
        <v>0</v>
      </c>
      <c r="O29" s="34" t="s">
        <v>13</v>
      </c>
      <c r="P29" s="34" t="s">
        <v>13</v>
      </c>
      <c r="Q29" s="24">
        <v>4</v>
      </c>
      <c r="R29" s="24">
        <v>11</v>
      </c>
      <c r="S29" s="42">
        <f t="shared" si="13"/>
        <v>36.36363636363637</v>
      </c>
      <c r="T29" s="21">
        <v>0</v>
      </c>
      <c r="U29" s="21">
        <v>1</v>
      </c>
      <c r="V29" s="42">
        <f t="shared" si="6"/>
        <v>0</v>
      </c>
      <c r="W29" s="19">
        <v>0</v>
      </c>
      <c r="X29" s="2">
        <v>1</v>
      </c>
      <c r="Y29" s="42">
        <f>SUM(W29/X29)*100</f>
        <v>0</v>
      </c>
      <c r="Z29" s="22">
        <v>0</v>
      </c>
      <c r="AA29" s="27" t="s">
        <v>13</v>
      </c>
      <c r="AB29" s="44" t="s">
        <v>13</v>
      </c>
      <c r="AC29">
        <v>1</v>
      </c>
      <c r="AD29">
        <v>10</v>
      </c>
      <c r="AE29" s="42">
        <f t="shared" si="12"/>
        <v>10</v>
      </c>
      <c r="AF29" s="35">
        <v>5</v>
      </c>
      <c r="AG29" s="35">
        <v>24</v>
      </c>
      <c r="AH29" s="42">
        <f t="shared" si="8"/>
        <v>20.833333333333336</v>
      </c>
      <c r="AI29">
        <v>5</v>
      </c>
      <c r="AJ29">
        <v>27</v>
      </c>
      <c r="AK29" s="42">
        <f t="shared" si="11"/>
        <v>18.51851851851852</v>
      </c>
      <c r="AL29" s="47">
        <f t="shared" si="14"/>
        <v>24</v>
      </c>
      <c r="AM29" s="47">
        <f t="shared" si="15"/>
        <v>127</v>
      </c>
    </row>
    <row r="30" spans="1:39" ht="12.75">
      <c r="A30" s="15" t="s">
        <v>37</v>
      </c>
      <c r="B30" s="17">
        <v>4</v>
      </c>
      <c r="C30" s="17">
        <v>7</v>
      </c>
      <c r="D30" s="42">
        <f t="shared" si="0"/>
        <v>57.14285714285714</v>
      </c>
      <c r="E30" s="24">
        <v>0</v>
      </c>
      <c r="F30" s="6" t="s">
        <v>13</v>
      </c>
      <c r="G30" s="6" t="s">
        <v>13</v>
      </c>
      <c r="H30" s="24" t="s">
        <v>13</v>
      </c>
      <c r="I30" s="24" t="s">
        <v>13</v>
      </c>
      <c r="J30" s="18" t="s">
        <v>13</v>
      </c>
      <c r="K30" s="20">
        <v>7</v>
      </c>
      <c r="L30" s="20">
        <v>29</v>
      </c>
      <c r="M30" s="42">
        <f t="shared" si="1"/>
        <v>24.137931034482758</v>
      </c>
      <c r="N30">
        <v>0</v>
      </c>
      <c r="O30" s="34" t="s">
        <v>13</v>
      </c>
      <c r="P30" s="34" t="s">
        <v>13</v>
      </c>
      <c r="Q30" s="24">
        <v>0</v>
      </c>
      <c r="R30" s="24">
        <v>2</v>
      </c>
      <c r="S30" s="42">
        <f t="shared" si="13"/>
        <v>0</v>
      </c>
      <c r="T30" s="21">
        <v>0</v>
      </c>
      <c r="U30" s="21">
        <v>0</v>
      </c>
      <c r="V30" s="42">
        <v>0</v>
      </c>
      <c r="W30" s="19">
        <v>0</v>
      </c>
      <c r="X30" s="2">
        <v>0</v>
      </c>
      <c r="Y30" s="42">
        <v>0</v>
      </c>
      <c r="Z30" s="22">
        <v>0</v>
      </c>
      <c r="AA30" s="27" t="s">
        <v>13</v>
      </c>
      <c r="AB30" s="44" t="s">
        <v>13</v>
      </c>
      <c r="AC30">
        <v>3</v>
      </c>
      <c r="AD30">
        <v>8</v>
      </c>
      <c r="AE30" s="42">
        <f t="shared" si="12"/>
        <v>37.5</v>
      </c>
      <c r="AF30" s="35">
        <v>2</v>
      </c>
      <c r="AG30" s="35">
        <v>11</v>
      </c>
      <c r="AH30" s="42">
        <f t="shared" si="8"/>
        <v>18.181818181818183</v>
      </c>
      <c r="AI30">
        <v>9</v>
      </c>
      <c r="AJ30">
        <v>23</v>
      </c>
      <c r="AK30" s="42">
        <f t="shared" si="11"/>
        <v>39.130434782608695</v>
      </c>
      <c r="AL30" s="47">
        <f t="shared" si="14"/>
        <v>25</v>
      </c>
      <c r="AM30" s="47">
        <f t="shared" si="15"/>
        <v>80</v>
      </c>
    </row>
    <row r="31" spans="1:39" ht="12.75">
      <c r="A31" s="15" t="s">
        <v>38</v>
      </c>
      <c r="B31" s="17">
        <v>1</v>
      </c>
      <c r="C31" s="17">
        <v>3</v>
      </c>
      <c r="D31" s="42">
        <f t="shared" si="0"/>
        <v>33.33333333333333</v>
      </c>
      <c r="E31" s="24">
        <v>0</v>
      </c>
      <c r="F31" s="6" t="s">
        <v>13</v>
      </c>
      <c r="G31" s="6" t="s">
        <v>13</v>
      </c>
      <c r="H31" s="24" t="s">
        <v>13</v>
      </c>
      <c r="I31" s="24" t="s">
        <v>13</v>
      </c>
      <c r="J31" s="18" t="s">
        <v>13</v>
      </c>
      <c r="K31" s="20">
        <v>0</v>
      </c>
      <c r="L31" s="20">
        <v>26</v>
      </c>
      <c r="M31" s="42">
        <f t="shared" si="1"/>
        <v>0</v>
      </c>
      <c r="N31">
        <v>0</v>
      </c>
      <c r="O31" s="34" t="s">
        <v>13</v>
      </c>
      <c r="P31" s="34" t="s">
        <v>13</v>
      </c>
      <c r="Q31" s="24">
        <v>0</v>
      </c>
      <c r="R31" s="24">
        <v>1</v>
      </c>
      <c r="S31" s="42">
        <f t="shared" si="13"/>
        <v>0</v>
      </c>
      <c r="T31" s="21">
        <v>0</v>
      </c>
      <c r="U31" s="21">
        <v>0</v>
      </c>
      <c r="V31" s="42">
        <v>0</v>
      </c>
      <c r="W31" s="19">
        <v>0</v>
      </c>
      <c r="X31" s="2">
        <v>0</v>
      </c>
      <c r="Y31" s="42">
        <v>0</v>
      </c>
      <c r="Z31" s="22">
        <v>0</v>
      </c>
      <c r="AA31" s="27" t="s">
        <v>13</v>
      </c>
      <c r="AB31" s="44" t="s">
        <v>13</v>
      </c>
      <c r="AC31">
        <v>0</v>
      </c>
      <c r="AD31">
        <v>2</v>
      </c>
      <c r="AE31" s="42">
        <f t="shared" si="12"/>
        <v>0</v>
      </c>
      <c r="AF31" s="35">
        <v>4</v>
      </c>
      <c r="AG31" s="35">
        <v>11</v>
      </c>
      <c r="AH31" s="42">
        <f t="shared" si="8"/>
        <v>36.36363636363637</v>
      </c>
      <c r="AI31">
        <v>1</v>
      </c>
      <c r="AJ31">
        <v>5</v>
      </c>
      <c r="AK31" s="42">
        <f t="shared" si="11"/>
        <v>20</v>
      </c>
      <c r="AL31" s="47">
        <f t="shared" si="14"/>
        <v>6</v>
      </c>
      <c r="AM31" s="47">
        <f t="shared" si="15"/>
        <v>48</v>
      </c>
    </row>
    <row r="32" spans="1:39" ht="12.75">
      <c r="A32" s="15" t="s">
        <v>39</v>
      </c>
      <c r="B32" s="17">
        <v>0</v>
      </c>
      <c r="C32" s="17">
        <v>2</v>
      </c>
      <c r="D32" s="42">
        <f t="shared" si="0"/>
        <v>0</v>
      </c>
      <c r="E32" s="24">
        <v>0</v>
      </c>
      <c r="F32" s="6" t="s">
        <v>13</v>
      </c>
      <c r="G32" s="6" t="s">
        <v>13</v>
      </c>
      <c r="H32" s="24" t="s">
        <v>13</v>
      </c>
      <c r="I32" s="24" t="s">
        <v>13</v>
      </c>
      <c r="J32" s="18" t="s">
        <v>13</v>
      </c>
      <c r="K32" s="20">
        <v>2</v>
      </c>
      <c r="L32" s="20">
        <v>26</v>
      </c>
      <c r="M32" s="42">
        <f t="shared" si="1"/>
        <v>7.6923076923076925</v>
      </c>
      <c r="N32">
        <v>0</v>
      </c>
      <c r="O32" s="34" t="s">
        <v>13</v>
      </c>
      <c r="P32" s="34" t="s">
        <v>13</v>
      </c>
      <c r="Q32" s="24">
        <v>0</v>
      </c>
      <c r="R32" s="24">
        <v>3</v>
      </c>
      <c r="S32" s="42">
        <f t="shared" si="13"/>
        <v>0</v>
      </c>
      <c r="T32" s="21">
        <v>0</v>
      </c>
      <c r="U32" s="21">
        <v>2</v>
      </c>
      <c r="V32" s="42">
        <f t="shared" si="6"/>
        <v>0</v>
      </c>
      <c r="W32" s="19">
        <v>0</v>
      </c>
      <c r="X32" s="2">
        <v>2</v>
      </c>
      <c r="Y32" s="42">
        <f aca="true" t="shared" si="16" ref="Y32:Y39">SUM(W32/X32)*100</f>
        <v>0</v>
      </c>
      <c r="Z32" s="22">
        <v>0</v>
      </c>
      <c r="AA32" s="27" t="s">
        <v>13</v>
      </c>
      <c r="AB32" s="44" t="s">
        <v>13</v>
      </c>
      <c r="AC32">
        <v>0</v>
      </c>
      <c r="AD32">
        <v>1</v>
      </c>
      <c r="AE32" s="42">
        <f t="shared" si="12"/>
        <v>0</v>
      </c>
      <c r="AF32" s="35">
        <v>0</v>
      </c>
      <c r="AG32" s="35">
        <v>0</v>
      </c>
      <c r="AH32" s="42">
        <v>0</v>
      </c>
      <c r="AI32">
        <v>1</v>
      </c>
      <c r="AJ32">
        <v>10</v>
      </c>
      <c r="AK32" s="42">
        <f t="shared" si="11"/>
        <v>10</v>
      </c>
      <c r="AL32" s="47">
        <f t="shared" si="14"/>
        <v>3</v>
      </c>
      <c r="AM32" s="47">
        <f t="shared" si="15"/>
        <v>46</v>
      </c>
    </row>
    <row r="33" spans="1:39" ht="12.75">
      <c r="A33" s="15" t="s">
        <v>40</v>
      </c>
      <c r="B33" s="17">
        <v>0</v>
      </c>
      <c r="C33" s="17">
        <v>5</v>
      </c>
      <c r="D33" s="42">
        <f t="shared" si="0"/>
        <v>0</v>
      </c>
      <c r="E33" s="24">
        <v>0</v>
      </c>
      <c r="F33" s="6" t="s">
        <v>13</v>
      </c>
      <c r="G33" s="6" t="s">
        <v>13</v>
      </c>
      <c r="H33" s="24" t="s">
        <v>13</v>
      </c>
      <c r="I33" s="24" t="s">
        <v>13</v>
      </c>
      <c r="J33" s="18" t="s">
        <v>13</v>
      </c>
      <c r="K33" s="20">
        <v>37</v>
      </c>
      <c r="L33" s="20">
        <v>106</v>
      </c>
      <c r="M33" s="42">
        <f t="shared" si="1"/>
        <v>34.90566037735849</v>
      </c>
      <c r="N33">
        <v>0</v>
      </c>
      <c r="O33" s="34" t="s">
        <v>13</v>
      </c>
      <c r="P33" s="34" t="s">
        <v>13</v>
      </c>
      <c r="Q33" s="24">
        <v>0</v>
      </c>
      <c r="R33" s="24">
        <v>2</v>
      </c>
      <c r="S33" s="42">
        <f t="shared" si="13"/>
        <v>0</v>
      </c>
      <c r="T33" s="21">
        <v>0</v>
      </c>
      <c r="U33" s="21">
        <v>1</v>
      </c>
      <c r="V33" s="42">
        <f t="shared" si="6"/>
        <v>0</v>
      </c>
      <c r="W33" s="19">
        <v>0</v>
      </c>
      <c r="X33" s="2">
        <v>2</v>
      </c>
      <c r="Y33" s="42">
        <f t="shared" si="16"/>
        <v>0</v>
      </c>
      <c r="Z33" s="22">
        <v>0</v>
      </c>
      <c r="AA33" s="27" t="s">
        <v>13</v>
      </c>
      <c r="AB33" s="44" t="s">
        <v>13</v>
      </c>
      <c r="AC33">
        <v>5</v>
      </c>
      <c r="AD33">
        <v>19</v>
      </c>
      <c r="AE33" s="42">
        <f t="shared" si="12"/>
        <v>26.31578947368421</v>
      </c>
      <c r="AF33" s="35">
        <v>3</v>
      </c>
      <c r="AG33" s="35">
        <v>17</v>
      </c>
      <c r="AH33" s="42">
        <f aca="true" t="shared" si="17" ref="AH33:AH57">SUM(AF33/AG33)*100</f>
        <v>17.647058823529413</v>
      </c>
      <c r="AI33">
        <v>0</v>
      </c>
      <c r="AJ33">
        <v>9</v>
      </c>
      <c r="AK33" s="42">
        <f t="shared" si="11"/>
        <v>0</v>
      </c>
      <c r="AL33" s="47">
        <f t="shared" si="14"/>
        <v>45</v>
      </c>
      <c r="AM33" s="47">
        <f t="shared" si="15"/>
        <v>161</v>
      </c>
    </row>
    <row r="34" spans="1:39" ht="12.75">
      <c r="A34" s="15" t="s">
        <v>41</v>
      </c>
      <c r="B34" s="17">
        <v>0</v>
      </c>
      <c r="C34" s="17">
        <v>5</v>
      </c>
      <c r="D34" s="42">
        <f t="shared" si="0"/>
        <v>0</v>
      </c>
      <c r="E34" s="24">
        <v>0</v>
      </c>
      <c r="F34" s="6" t="s">
        <v>13</v>
      </c>
      <c r="G34" s="6" t="s">
        <v>13</v>
      </c>
      <c r="H34" s="24" t="s">
        <v>13</v>
      </c>
      <c r="I34" s="24" t="s">
        <v>13</v>
      </c>
      <c r="J34" s="18" t="s">
        <v>13</v>
      </c>
      <c r="K34" s="20">
        <v>48</v>
      </c>
      <c r="L34" s="20">
        <v>374</v>
      </c>
      <c r="M34" s="42">
        <f t="shared" si="1"/>
        <v>12.834224598930483</v>
      </c>
      <c r="N34">
        <v>0</v>
      </c>
      <c r="O34" s="34" t="s">
        <v>13</v>
      </c>
      <c r="P34" s="34" t="s">
        <v>13</v>
      </c>
      <c r="Q34" s="24">
        <v>10</v>
      </c>
      <c r="R34" s="24">
        <v>50</v>
      </c>
      <c r="S34" s="42">
        <f t="shared" si="13"/>
        <v>20</v>
      </c>
      <c r="T34" s="21">
        <v>2</v>
      </c>
      <c r="U34" s="21">
        <v>7</v>
      </c>
      <c r="V34" s="42">
        <f t="shared" si="6"/>
        <v>28.57142857142857</v>
      </c>
      <c r="W34" s="19">
        <v>0</v>
      </c>
      <c r="X34" s="2">
        <v>1</v>
      </c>
      <c r="Y34" s="42">
        <f t="shared" si="16"/>
        <v>0</v>
      </c>
      <c r="Z34" s="22">
        <v>0</v>
      </c>
      <c r="AA34" s="27" t="s">
        <v>13</v>
      </c>
      <c r="AB34" s="44" t="s">
        <v>13</v>
      </c>
      <c r="AC34">
        <v>10</v>
      </c>
      <c r="AD34">
        <v>50</v>
      </c>
      <c r="AE34" s="42">
        <f t="shared" si="12"/>
        <v>20</v>
      </c>
      <c r="AF34" s="35">
        <v>10</v>
      </c>
      <c r="AG34" s="35">
        <v>70</v>
      </c>
      <c r="AH34" s="42">
        <f t="shared" si="17"/>
        <v>14.285714285714285</v>
      </c>
      <c r="AI34">
        <v>11</v>
      </c>
      <c r="AJ34">
        <v>50</v>
      </c>
      <c r="AK34" s="42">
        <f t="shared" si="11"/>
        <v>22</v>
      </c>
      <c r="AL34" s="47">
        <f t="shared" si="14"/>
        <v>91</v>
      </c>
      <c r="AM34" s="47">
        <f t="shared" si="15"/>
        <v>607</v>
      </c>
    </row>
    <row r="35" spans="1:39" ht="12.75">
      <c r="A35" s="15" t="s">
        <v>42</v>
      </c>
      <c r="B35" s="17">
        <v>0</v>
      </c>
      <c r="C35" s="17">
        <v>7</v>
      </c>
      <c r="D35" s="42">
        <f t="shared" si="0"/>
        <v>0</v>
      </c>
      <c r="E35" s="24">
        <v>0</v>
      </c>
      <c r="F35" s="6" t="s">
        <v>13</v>
      </c>
      <c r="G35" s="6" t="s">
        <v>13</v>
      </c>
      <c r="H35" s="24" t="s">
        <v>13</v>
      </c>
      <c r="I35" s="24" t="s">
        <v>13</v>
      </c>
      <c r="J35" s="18" t="s">
        <v>13</v>
      </c>
      <c r="K35" s="20">
        <v>25</v>
      </c>
      <c r="L35" s="20">
        <v>196</v>
      </c>
      <c r="M35" s="42">
        <f t="shared" si="1"/>
        <v>12.755102040816327</v>
      </c>
      <c r="N35">
        <v>0</v>
      </c>
      <c r="O35" s="34" t="s">
        <v>13</v>
      </c>
      <c r="P35" s="34" t="s">
        <v>13</v>
      </c>
      <c r="Q35" s="24">
        <v>13</v>
      </c>
      <c r="R35" s="24">
        <v>36</v>
      </c>
      <c r="S35" s="42">
        <f t="shared" si="13"/>
        <v>36.11111111111111</v>
      </c>
      <c r="T35" s="21">
        <v>0</v>
      </c>
      <c r="U35" s="21">
        <v>6</v>
      </c>
      <c r="V35" s="42">
        <f t="shared" si="6"/>
        <v>0</v>
      </c>
      <c r="W35" s="19">
        <v>0</v>
      </c>
      <c r="X35" s="2">
        <v>1</v>
      </c>
      <c r="Y35" s="42">
        <f t="shared" si="16"/>
        <v>0</v>
      </c>
      <c r="Z35" s="22">
        <v>1</v>
      </c>
      <c r="AA35" s="27" t="s">
        <v>13</v>
      </c>
      <c r="AB35" s="44" t="s">
        <v>13</v>
      </c>
      <c r="AC35">
        <v>5</v>
      </c>
      <c r="AD35">
        <v>37</v>
      </c>
      <c r="AE35" s="42">
        <f t="shared" si="12"/>
        <v>13.513513513513514</v>
      </c>
      <c r="AF35" s="35">
        <v>9</v>
      </c>
      <c r="AG35" s="35">
        <v>40</v>
      </c>
      <c r="AH35" s="42">
        <f t="shared" si="17"/>
        <v>22.5</v>
      </c>
      <c r="AI35">
        <v>3</v>
      </c>
      <c r="AJ35">
        <v>26</v>
      </c>
      <c r="AK35" s="42">
        <f t="shared" si="11"/>
        <v>11.538461538461538</v>
      </c>
      <c r="AL35" s="47">
        <f t="shared" si="14"/>
        <v>56</v>
      </c>
      <c r="AM35" s="47">
        <f t="shared" si="15"/>
        <v>349</v>
      </c>
    </row>
    <row r="36" spans="1:39" ht="12.75">
      <c r="A36" s="15" t="s">
        <v>43</v>
      </c>
      <c r="B36" s="17">
        <v>3</v>
      </c>
      <c r="C36" s="17">
        <v>23</v>
      </c>
      <c r="D36" s="42">
        <f t="shared" si="0"/>
        <v>13.043478260869565</v>
      </c>
      <c r="E36" s="24">
        <v>0</v>
      </c>
      <c r="F36" s="6" t="s">
        <v>13</v>
      </c>
      <c r="G36" s="6" t="s">
        <v>13</v>
      </c>
      <c r="H36" s="24" t="s">
        <v>13</v>
      </c>
      <c r="I36" s="24" t="s">
        <v>13</v>
      </c>
      <c r="J36" s="18" t="s">
        <v>13</v>
      </c>
      <c r="K36" s="20">
        <v>73</v>
      </c>
      <c r="L36" s="20">
        <v>477</v>
      </c>
      <c r="M36" s="42">
        <f t="shared" si="1"/>
        <v>15.30398322851153</v>
      </c>
      <c r="N36">
        <v>3</v>
      </c>
      <c r="O36" s="34" t="s">
        <v>13</v>
      </c>
      <c r="P36" s="34" t="s">
        <v>13</v>
      </c>
      <c r="Q36" s="24">
        <v>9</v>
      </c>
      <c r="R36" s="24">
        <v>34</v>
      </c>
      <c r="S36" s="42">
        <f t="shared" si="13"/>
        <v>26.47058823529412</v>
      </c>
      <c r="T36" s="21">
        <v>4</v>
      </c>
      <c r="U36" s="21">
        <v>9</v>
      </c>
      <c r="V36" s="42">
        <f t="shared" si="6"/>
        <v>44.44444444444444</v>
      </c>
      <c r="W36" s="19">
        <v>1</v>
      </c>
      <c r="X36" s="2">
        <v>7</v>
      </c>
      <c r="Y36" s="42">
        <f t="shared" si="16"/>
        <v>14.285714285714285</v>
      </c>
      <c r="Z36" s="22">
        <v>0</v>
      </c>
      <c r="AA36" s="27" t="s">
        <v>13</v>
      </c>
      <c r="AB36" s="44" t="s">
        <v>13</v>
      </c>
      <c r="AC36">
        <v>9</v>
      </c>
      <c r="AD36">
        <v>67</v>
      </c>
      <c r="AE36" s="42">
        <f t="shared" si="12"/>
        <v>13.432835820895523</v>
      </c>
      <c r="AF36" s="35">
        <v>38</v>
      </c>
      <c r="AG36" s="35">
        <v>172</v>
      </c>
      <c r="AH36" s="42">
        <f t="shared" si="17"/>
        <v>22.093023255813954</v>
      </c>
      <c r="AI36">
        <v>23</v>
      </c>
      <c r="AJ36">
        <v>109</v>
      </c>
      <c r="AK36" s="42">
        <f t="shared" si="11"/>
        <v>21.100917431192663</v>
      </c>
      <c r="AL36" s="47">
        <f t="shared" si="14"/>
        <v>163</v>
      </c>
      <c r="AM36" s="47">
        <f t="shared" si="15"/>
        <v>898</v>
      </c>
    </row>
    <row r="37" spans="1:39" ht="12.75">
      <c r="A37" s="15" t="s">
        <v>44</v>
      </c>
      <c r="B37" s="17">
        <v>2</v>
      </c>
      <c r="C37" s="17">
        <v>18</v>
      </c>
      <c r="D37" s="42">
        <f t="shared" si="0"/>
        <v>11.11111111111111</v>
      </c>
      <c r="E37" s="24">
        <v>1</v>
      </c>
      <c r="F37" s="6" t="s">
        <v>13</v>
      </c>
      <c r="G37" s="6" t="s">
        <v>13</v>
      </c>
      <c r="H37" s="24" t="s">
        <v>13</v>
      </c>
      <c r="I37" s="24" t="s">
        <v>13</v>
      </c>
      <c r="J37" s="18" t="s">
        <v>13</v>
      </c>
      <c r="K37" s="20">
        <v>19</v>
      </c>
      <c r="L37" s="20">
        <v>148</v>
      </c>
      <c r="M37" s="42">
        <f t="shared" si="1"/>
        <v>12.837837837837837</v>
      </c>
      <c r="N37">
        <v>0</v>
      </c>
      <c r="O37" s="34" t="s">
        <v>13</v>
      </c>
      <c r="P37" s="34" t="s">
        <v>13</v>
      </c>
      <c r="Q37" s="24">
        <v>0</v>
      </c>
      <c r="R37" s="24">
        <v>9</v>
      </c>
      <c r="S37" s="42">
        <f t="shared" si="13"/>
        <v>0</v>
      </c>
      <c r="T37" s="21">
        <v>0</v>
      </c>
      <c r="U37" s="21">
        <v>2</v>
      </c>
      <c r="V37" s="42">
        <f t="shared" si="6"/>
        <v>0</v>
      </c>
      <c r="W37" s="19">
        <v>0</v>
      </c>
      <c r="X37" s="2">
        <v>2</v>
      </c>
      <c r="Y37" s="42">
        <f t="shared" si="16"/>
        <v>0</v>
      </c>
      <c r="Z37" s="22">
        <v>1</v>
      </c>
      <c r="AA37" s="27" t="s">
        <v>13</v>
      </c>
      <c r="AB37" s="44" t="s">
        <v>13</v>
      </c>
      <c r="AC37">
        <v>2</v>
      </c>
      <c r="AD37">
        <v>13</v>
      </c>
      <c r="AE37" s="42">
        <f t="shared" si="12"/>
        <v>15.384615384615385</v>
      </c>
      <c r="AF37" s="35">
        <v>24</v>
      </c>
      <c r="AG37" s="35">
        <v>116</v>
      </c>
      <c r="AH37" s="42">
        <f t="shared" si="17"/>
        <v>20.689655172413794</v>
      </c>
      <c r="AI37">
        <v>12</v>
      </c>
      <c r="AJ37">
        <v>39</v>
      </c>
      <c r="AK37" s="42">
        <f t="shared" si="11"/>
        <v>30.76923076923077</v>
      </c>
      <c r="AL37" s="47">
        <f t="shared" si="14"/>
        <v>61</v>
      </c>
      <c r="AM37" s="47">
        <f t="shared" si="15"/>
        <v>347</v>
      </c>
    </row>
    <row r="38" spans="1:39" ht="12.75">
      <c r="A38" s="15" t="s">
        <v>45</v>
      </c>
      <c r="B38" s="17">
        <v>2</v>
      </c>
      <c r="C38" s="17">
        <v>4</v>
      </c>
      <c r="D38" s="42">
        <f t="shared" si="0"/>
        <v>50</v>
      </c>
      <c r="E38" s="24">
        <v>0</v>
      </c>
      <c r="F38" s="6" t="s">
        <v>13</v>
      </c>
      <c r="G38" s="6" t="s">
        <v>13</v>
      </c>
      <c r="H38" s="24" t="s">
        <v>13</v>
      </c>
      <c r="I38" s="24" t="s">
        <v>13</v>
      </c>
      <c r="J38" s="18" t="s">
        <v>13</v>
      </c>
      <c r="K38" s="20">
        <v>1</v>
      </c>
      <c r="L38" s="20">
        <v>10</v>
      </c>
      <c r="M38" s="42">
        <f t="shared" si="1"/>
        <v>10</v>
      </c>
      <c r="N38">
        <v>0</v>
      </c>
      <c r="O38" s="34" t="s">
        <v>13</v>
      </c>
      <c r="P38" s="34" t="s">
        <v>13</v>
      </c>
      <c r="Q38" s="24">
        <v>0</v>
      </c>
      <c r="R38" s="24">
        <v>1</v>
      </c>
      <c r="S38" s="42">
        <f t="shared" si="13"/>
        <v>0</v>
      </c>
      <c r="T38" s="21">
        <v>0</v>
      </c>
      <c r="U38" s="21">
        <v>0</v>
      </c>
      <c r="V38" s="42">
        <v>0</v>
      </c>
      <c r="W38" s="19">
        <v>0</v>
      </c>
      <c r="X38" s="2">
        <v>1</v>
      </c>
      <c r="Y38" s="42">
        <f t="shared" si="16"/>
        <v>0</v>
      </c>
      <c r="Z38" s="22">
        <v>1</v>
      </c>
      <c r="AA38" s="27" t="s">
        <v>13</v>
      </c>
      <c r="AB38" s="44" t="s">
        <v>13</v>
      </c>
      <c r="AC38">
        <v>0</v>
      </c>
      <c r="AD38">
        <v>0</v>
      </c>
      <c r="AE38" s="42">
        <v>0</v>
      </c>
      <c r="AF38" s="35">
        <v>0</v>
      </c>
      <c r="AG38" s="35">
        <v>2</v>
      </c>
      <c r="AH38" s="42">
        <f t="shared" si="17"/>
        <v>0</v>
      </c>
      <c r="AI38">
        <v>1</v>
      </c>
      <c r="AJ38">
        <v>1</v>
      </c>
      <c r="AK38" s="42">
        <f t="shared" si="11"/>
        <v>100</v>
      </c>
      <c r="AL38" s="47">
        <f t="shared" si="14"/>
        <v>5</v>
      </c>
      <c r="AM38" s="47">
        <f t="shared" si="15"/>
        <v>19</v>
      </c>
    </row>
    <row r="39" spans="1:39" ht="12.75">
      <c r="A39" s="15" t="s">
        <v>46</v>
      </c>
      <c r="B39" s="17">
        <v>4</v>
      </c>
      <c r="C39" s="17">
        <v>12</v>
      </c>
      <c r="D39" s="42">
        <f t="shared" si="0"/>
        <v>33.33333333333333</v>
      </c>
      <c r="E39" s="24">
        <v>0</v>
      </c>
      <c r="F39" s="6" t="s">
        <v>13</v>
      </c>
      <c r="G39" s="6" t="s">
        <v>13</v>
      </c>
      <c r="H39" s="24" t="s">
        <v>13</v>
      </c>
      <c r="I39" s="24" t="s">
        <v>13</v>
      </c>
      <c r="J39" s="18" t="s">
        <v>13</v>
      </c>
      <c r="K39" s="20">
        <v>83</v>
      </c>
      <c r="L39" s="20">
        <v>543</v>
      </c>
      <c r="M39" s="42">
        <f t="shared" si="1"/>
        <v>15.285451197053407</v>
      </c>
      <c r="N39">
        <v>0</v>
      </c>
      <c r="O39" s="34" t="s">
        <v>13</v>
      </c>
      <c r="P39" s="34" t="s">
        <v>13</v>
      </c>
      <c r="Q39" s="24">
        <v>13</v>
      </c>
      <c r="R39" s="24">
        <v>56</v>
      </c>
      <c r="S39" s="42">
        <f t="shared" si="13"/>
        <v>23.214285714285715</v>
      </c>
      <c r="T39" s="21">
        <v>0</v>
      </c>
      <c r="U39" s="21">
        <v>4</v>
      </c>
      <c r="V39" s="42">
        <f t="shared" si="6"/>
        <v>0</v>
      </c>
      <c r="W39" s="19">
        <v>1</v>
      </c>
      <c r="X39" s="2">
        <v>4</v>
      </c>
      <c r="Y39" s="42">
        <f t="shared" si="16"/>
        <v>25</v>
      </c>
      <c r="Z39" s="22">
        <v>2</v>
      </c>
      <c r="AA39" s="27" t="s">
        <v>13</v>
      </c>
      <c r="AB39" s="44" t="s">
        <v>13</v>
      </c>
      <c r="AC39">
        <v>16</v>
      </c>
      <c r="AD39">
        <v>71</v>
      </c>
      <c r="AE39" s="42">
        <f>SUM(AC39/AD39)*100</f>
        <v>22.535211267605636</v>
      </c>
      <c r="AF39" s="35">
        <v>20</v>
      </c>
      <c r="AG39" s="35">
        <v>109</v>
      </c>
      <c r="AH39" s="42">
        <f t="shared" si="17"/>
        <v>18.34862385321101</v>
      </c>
      <c r="AI39">
        <v>12</v>
      </c>
      <c r="AJ39">
        <v>72</v>
      </c>
      <c r="AK39" s="42">
        <f t="shared" si="11"/>
        <v>16.666666666666664</v>
      </c>
      <c r="AL39" s="47">
        <f t="shared" si="14"/>
        <v>151</v>
      </c>
      <c r="AM39" s="47">
        <f t="shared" si="15"/>
        <v>871</v>
      </c>
    </row>
    <row r="40" spans="1:39" ht="12.75">
      <c r="A40" s="15" t="s">
        <v>47</v>
      </c>
      <c r="B40" s="17">
        <v>2</v>
      </c>
      <c r="C40" s="17">
        <v>6</v>
      </c>
      <c r="D40" s="42">
        <f t="shared" si="0"/>
        <v>33.33333333333333</v>
      </c>
      <c r="E40" s="24">
        <v>0</v>
      </c>
      <c r="F40" s="6" t="s">
        <v>13</v>
      </c>
      <c r="G40" s="6" t="s">
        <v>13</v>
      </c>
      <c r="H40" s="24" t="s">
        <v>13</v>
      </c>
      <c r="I40" s="24" t="s">
        <v>13</v>
      </c>
      <c r="J40" s="18" t="s">
        <v>13</v>
      </c>
      <c r="K40" s="20">
        <v>6</v>
      </c>
      <c r="L40" s="20">
        <v>40</v>
      </c>
      <c r="M40" s="42">
        <f t="shared" si="1"/>
        <v>15</v>
      </c>
      <c r="N40">
        <v>0</v>
      </c>
      <c r="O40" s="34" t="s">
        <v>13</v>
      </c>
      <c r="P40" s="34" t="s">
        <v>13</v>
      </c>
      <c r="Q40" s="24">
        <v>1</v>
      </c>
      <c r="R40" s="24">
        <v>3</v>
      </c>
      <c r="S40" s="42">
        <f t="shared" si="13"/>
        <v>33.33333333333333</v>
      </c>
      <c r="T40" s="21">
        <v>0</v>
      </c>
      <c r="U40" s="21">
        <v>0</v>
      </c>
      <c r="V40" s="42">
        <v>0</v>
      </c>
      <c r="W40" s="19">
        <v>0</v>
      </c>
      <c r="X40" s="2">
        <v>0</v>
      </c>
      <c r="Y40" s="42">
        <v>0</v>
      </c>
      <c r="Z40" s="22">
        <v>1</v>
      </c>
      <c r="AA40" s="27" t="s">
        <v>13</v>
      </c>
      <c r="AB40" s="44" t="s">
        <v>13</v>
      </c>
      <c r="AC40">
        <v>0</v>
      </c>
      <c r="AD40">
        <v>0</v>
      </c>
      <c r="AE40" s="42">
        <v>0</v>
      </c>
      <c r="AF40" s="35">
        <v>4</v>
      </c>
      <c r="AG40" s="35">
        <v>12</v>
      </c>
      <c r="AH40" s="42">
        <f t="shared" si="17"/>
        <v>33.33333333333333</v>
      </c>
      <c r="AI40">
        <v>0</v>
      </c>
      <c r="AJ40">
        <v>9</v>
      </c>
      <c r="AK40" s="42">
        <f t="shared" si="11"/>
        <v>0</v>
      </c>
      <c r="AL40" s="47">
        <f t="shared" si="14"/>
        <v>14</v>
      </c>
      <c r="AM40" s="47">
        <f t="shared" si="15"/>
        <v>70</v>
      </c>
    </row>
    <row r="41" spans="1:39" ht="12.75">
      <c r="A41" s="15" t="s">
        <v>48</v>
      </c>
      <c r="B41" s="17">
        <v>0</v>
      </c>
      <c r="C41" s="17">
        <v>4</v>
      </c>
      <c r="D41" s="42">
        <f t="shared" si="0"/>
        <v>0</v>
      </c>
      <c r="E41" s="24">
        <v>0</v>
      </c>
      <c r="F41" s="6" t="s">
        <v>13</v>
      </c>
      <c r="G41" s="6" t="s">
        <v>13</v>
      </c>
      <c r="H41" s="24" t="s">
        <v>13</v>
      </c>
      <c r="I41" s="24" t="s">
        <v>13</v>
      </c>
      <c r="J41" s="18" t="s">
        <v>13</v>
      </c>
      <c r="K41" s="20">
        <v>11</v>
      </c>
      <c r="L41" s="20">
        <v>76</v>
      </c>
      <c r="M41" s="42">
        <f t="shared" si="1"/>
        <v>14.473684210526317</v>
      </c>
      <c r="N41">
        <v>4</v>
      </c>
      <c r="O41" s="34" t="s">
        <v>13</v>
      </c>
      <c r="P41" s="34" t="s">
        <v>13</v>
      </c>
      <c r="Q41" s="24">
        <v>4</v>
      </c>
      <c r="R41" s="24">
        <v>12</v>
      </c>
      <c r="S41" s="42">
        <f t="shared" si="13"/>
        <v>33.33333333333333</v>
      </c>
      <c r="T41" s="21">
        <v>0</v>
      </c>
      <c r="U41" s="21">
        <v>2</v>
      </c>
      <c r="V41" s="42">
        <f t="shared" si="6"/>
        <v>0</v>
      </c>
      <c r="W41" s="19">
        <v>0</v>
      </c>
      <c r="X41" s="2">
        <v>1</v>
      </c>
      <c r="Y41" s="42">
        <f>SUM(W41/X41)*100</f>
        <v>0</v>
      </c>
      <c r="Z41" s="22">
        <v>1</v>
      </c>
      <c r="AA41" s="27" t="s">
        <v>13</v>
      </c>
      <c r="AB41" s="44" t="s">
        <v>13</v>
      </c>
      <c r="AC41">
        <v>1</v>
      </c>
      <c r="AD41">
        <v>26</v>
      </c>
      <c r="AE41" s="42">
        <f>SUM(AC41/AD41)*100</f>
        <v>3.8461538461538463</v>
      </c>
      <c r="AF41" s="35">
        <v>21</v>
      </c>
      <c r="AG41" s="35">
        <v>55</v>
      </c>
      <c r="AH41" s="42">
        <f t="shared" si="17"/>
        <v>38.18181818181819</v>
      </c>
      <c r="AI41">
        <v>3</v>
      </c>
      <c r="AJ41">
        <v>35</v>
      </c>
      <c r="AK41" s="42">
        <f t="shared" si="11"/>
        <v>8.571428571428571</v>
      </c>
      <c r="AL41" s="47">
        <f t="shared" si="14"/>
        <v>45</v>
      </c>
      <c r="AM41" s="47">
        <f t="shared" si="15"/>
        <v>211</v>
      </c>
    </row>
    <row r="42" spans="1:39" ht="12.75">
      <c r="A42" s="15" t="s">
        <v>49</v>
      </c>
      <c r="B42" s="17">
        <v>4</v>
      </c>
      <c r="C42" s="17">
        <v>10</v>
      </c>
      <c r="D42" s="42">
        <f t="shared" si="0"/>
        <v>40</v>
      </c>
      <c r="E42" s="24">
        <v>0</v>
      </c>
      <c r="F42" s="6" t="s">
        <v>13</v>
      </c>
      <c r="G42" s="6" t="s">
        <v>13</v>
      </c>
      <c r="H42" s="24" t="s">
        <v>13</v>
      </c>
      <c r="I42" s="24" t="s">
        <v>13</v>
      </c>
      <c r="J42" s="18" t="s">
        <v>13</v>
      </c>
      <c r="K42" s="20">
        <v>84</v>
      </c>
      <c r="L42" s="20">
        <v>472</v>
      </c>
      <c r="M42" s="42">
        <f t="shared" si="1"/>
        <v>17.796610169491526</v>
      </c>
      <c r="N42">
        <v>1</v>
      </c>
      <c r="O42" s="34" t="s">
        <v>13</v>
      </c>
      <c r="P42" s="34" t="s">
        <v>13</v>
      </c>
      <c r="Q42" s="24">
        <v>4</v>
      </c>
      <c r="R42" s="24">
        <v>25</v>
      </c>
      <c r="S42" s="42">
        <f t="shared" si="13"/>
        <v>16</v>
      </c>
      <c r="T42" s="21">
        <v>0</v>
      </c>
      <c r="U42" s="21">
        <v>4</v>
      </c>
      <c r="V42" s="42">
        <f t="shared" si="6"/>
        <v>0</v>
      </c>
      <c r="W42" s="19">
        <v>1</v>
      </c>
      <c r="X42" s="2">
        <v>4</v>
      </c>
      <c r="Y42" s="42">
        <f>SUM(W42/X42)*100</f>
        <v>25</v>
      </c>
      <c r="Z42" s="22">
        <v>0</v>
      </c>
      <c r="AA42" s="27" t="s">
        <v>13</v>
      </c>
      <c r="AB42" s="44" t="s">
        <v>13</v>
      </c>
      <c r="AC42">
        <v>12</v>
      </c>
      <c r="AD42">
        <v>60</v>
      </c>
      <c r="AE42" s="42">
        <f>SUM(AC42/AD42)*100</f>
        <v>20</v>
      </c>
      <c r="AF42" s="35">
        <v>25</v>
      </c>
      <c r="AG42" s="35">
        <v>95</v>
      </c>
      <c r="AH42" s="42">
        <f t="shared" si="17"/>
        <v>26.31578947368421</v>
      </c>
      <c r="AI42">
        <v>10</v>
      </c>
      <c r="AJ42">
        <v>59</v>
      </c>
      <c r="AK42" s="42">
        <f t="shared" si="11"/>
        <v>16.94915254237288</v>
      </c>
      <c r="AL42" s="47">
        <f t="shared" si="14"/>
        <v>141</v>
      </c>
      <c r="AM42" s="47">
        <f t="shared" si="15"/>
        <v>729</v>
      </c>
    </row>
    <row r="43" spans="1:39" ht="12.75">
      <c r="A43" s="15" t="s">
        <v>50</v>
      </c>
      <c r="B43" s="17">
        <v>1</v>
      </c>
      <c r="C43" s="17">
        <v>2</v>
      </c>
      <c r="D43" s="42">
        <f t="shared" si="0"/>
        <v>50</v>
      </c>
      <c r="E43" s="24">
        <v>0</v>
      </c>
      <c r="F43" s="6" t="s">
        <v>13</v>
      </c>
      <c r="G43" s="6" t="s">
        <v>13</v>
      </c>
      <c r="H43" s="24" t="s">
        <v>13</v>
      </c>
      <c r="I43" s="24" t="s">
        <v>13</v>
      </c>
      <c r="J43" s="18" t="s">
        <v>13</v>
      </c>
      <c r="K43" s="20">
        <v>0</v>
      </c>
      <c r="L43" s="20">
        <v>1</v>
      </c>
      <c r="M43" s="42">
        <f t="shared" si="1"/>
        <v>0</v>
      </c>
      <c r="N43">
        <v>0</v>
      </c>
      <c r="O43" s="34" t="s">
        <v>13</v>
      </c>
      <c r="P43" s="34" t="s">
        <v>13</v>
      </c>
      <c r="Q43" s="24">
        <v>0</v>
      </c>
      <c r="R43" s="24">
        <v>1</v>
      </c>
      <c r="S43" s="42">
        <f t="shared" si="13"/>
        <v>0</v>
      </c>
      <c r="T43" s="21">
        <v>0</v>
      </c>
      <c r="U43" s="21">
        <v>0</v>
      </c>
      <c r="V43" s="42">
        <v>0</v>
      </c>
      <c r="W43" s="19">
        <v>0</v>
      </c>
      <c r="X43" s="2">
        <v>0</v>
      </c>
      <c r="Y43" s="42">
        <v>0</v>
      </c>
      <c r="Z43" s="22">
        <v>0</v>
      </c>
      <c r="AA43" s="27" t="s">
        <v>13</v>
      </c>
      <c r="AB43" s="44" t="s">
        <v>13</v>
      </c>
      <c r="AC43">
        <v>0</v>
      </c>
      <c r="AD43">
        <v>0</v>
      </c>
      <c r="AE43" s="42">
        <v>0</v>
      </c>
      <c r="AF43" s="35">
        <v>0</v>
      </c>
      <c r="AG43" s="35">
        <v>4</v>
      </c>
      <c r="AH43" s="42">
        <f t="shared" si="17"/>
        <v>0</v>
      </c>
      <c r="AI43">
        <v>0</v>
      </c>
      <c r="AJ43">
        <v>5</v>
      </c>
      <c r="AK43" s="42">
        <f t="shared" si="11"/>
        <v>0</v>
      </c>
      <c r="AL43" s="47">
        <f t="shared" si="14"/>
        <v>1</v>
      </c>
      <c r="AM43" s="47">
        <f t="shared" si="15"/>
        <v>13</v>
      </c>
    </row>
    <row r="44" spans="1:39" ht="12.75">
      <c r="A44" s="15" t="s">
        <v>51</v>
      </c>
      <c r="B44" s="17">
        <v>0</v>
      </c>
      <c r="C44" s="17">
        <v>1</v>
      </c>
      <c r="D44" s="42">
        <f t="shared" si="0"/>
        <v>0</v>
      </c>
      <c r="E44" s="24">
        <v>0</v>
      </c>
      <c r="F44" s="6" t="s">
        <v>13</v>
      </c>
      <c r="G44" s="6" t="s">
        <v>13</v>
      </c>
      <c r="H44" s="24" t="s">
        <v>13</v>
      </c>
      <c r="I44" s="24" t="s">
        <v>13</v>
      </c>
      <c r="J44" s="18" t="s">
        <v>13</v>
      </c>
      <c r="K44" s="20">
        <v>12</v>
      </c>
      <c r="L44" s="20">
        <v>39</v>
      </c>
      <c r="M44" s="42">
        <f t="shared" si="1"/>
        <v>30.76923076923077</v>
      </c>
      <c r="N44">
        <v>0</v>
      </c>
      <c r="O44" s="34" t="s">
        <v>13</v>
      </c>
      <c r="P44" s="34" t="s">
        <v>13</v>
      </c>
      <c r="Q44" s="24">
        <v>0</v>
      </c>
      <c r="R44" s="24">
        <v>4</v>
      </c>
      <c r="S44" s="42">
        <f t="shared" si="13"/>
        <v>0</v>
      </c>
      <c r="T44" s="21">
        <v>0</v>
      </c>
      <c r="U44" s="21">
        <v>0</v>
      </c>
      <c r="V44" s="42">
        <v>0</v>
      </c>
      <c r="W44" s="19">
        <v>1</v>
      </c>
      <c r="X44" s="2">
        <v>1</v>
      </c>
      <c r="Y44" s="42">
        <f>SUM(W44/X44)*100</f>
        <v>100</v>
      </c>
      <c r="Z44" s="22">
        <v>0</v>
      </c>
      <c r="AA44" s="27" t="s">
        <v>13</v>
      </c>
      <c r="AB44" s="44" t="s">
        <v>13</v>
      </c>
      <c r="AC44">
        <v>0</v>
      </c>
      <c r="AD44">
        <v>1</v>
      </c>
      <c r="AE44" s="42">
        <f>SUM(AC44/AD44)*100</f>
        <v>0</v>
      </c>
      <c r="AF44" s="35">
        <v>10</v>
      </c>
      <c r="AG44" s="35">
        <v>17</v>
      </c>
      <c r="AH44" s="42">
        <f t="shared" si="17"/>
        <v>58.82352941176471</v>
      </c>
      <c r="AI44">
        <v>0</v>
      </c>
      <c r="AJ44">
        <v>3</v>
      </c>
      <c r="AK44" s="42">
        <f t="shared" si="11"/>
        <v>0</v>
      </c>
      <c r="AL44" s="47">
        <f t="shared" si="14"/>
        <v>23</v>
      </c>
      <c r="AM44" s="47">
        <f t="shared" si="15"/>
        <v>66</v>
      </c>
    </row>
    <row r="45" spans="1:39" ht="12.75">
      <c r="A45" s="15" t="s">
        <v>52</v>
      </c>
      <c r="B45" s="17">
        <v>1</v>
      </c>
      <c r="C45" s="17">
        <v>4</v>
      </c>
      <c r="D45" s="42">
        <f t="shared" si="0"/>
        <v>25</v>
      </c>
      <c r="E45" s="24">
        <v>0</v>
      </c>
      <c r="F45" s="6" t="s">
        <v>13</v>
      </c>
      <c r="G45" s="6" t="s">
        <v>13</v>
      </c>
      <c r="H45" s="24" t="s">
        <v>13</v>
      </c>
      <c r="I45" s="24" t="s">
        <v>13</v>
      </c>
      <c r="J45" s="18" t="s">
        <v>13</v>
      </c>
      <c r="K45" s="20">
        <v>3</v>
      </c>
      <c r="L45" s="20">
        <v>40</v>
      </c>
      <c r="M45" s="42">
        <f t="shared" si="1"/>
        <v>7.5</v>
      </c>
      <c r="N45">
        <v>0</v>
      </c>
      <c r="O45" s="34" t="s">
        <v>13</v>
      </c>
      <c r="P45" s="34" t="s">
        <v>13</v>
      </c>
      <c r="Q45" s="24">
        <v>0</v>
      </c>
      <c r="R45" s="24">
        <v>6</v>
      </c>
      <c r="S45" s="42">
        <f t="shared" si="13"/>
        <v>0</v>
      </c>
      <c r="T45" s="21">
        <v>0</v>
      </c>
      <c r="U45" s="21">
        <v>0</v>
      </c>
      <c r="V45" s="42">
        <v>0</v>
      </c>
      <c r="W45" s="19">
        <v>0</v>
      </c>
      <c r="X45" s="2">
        <v>2</v>
      </c>
      <c r="Y45" s="42">
        <f>SUM(W45/X45)*100</f>
        <v>0</v>
      </c>
      <c r="Z45" s="22">
        <v>0</v>
      </c>
      <c r="AA45" s="27" t="s">
        <v>13</v>
      </c>
      <c r="AB45" s="44" t="s">
        <v>13</v>
      </c>
      <c r="AC45">
        <v>0</v>
      </c>
      <c r="AD45">
        <v>0</v>
      </c>
      <c r="AE45" s="42">
        <v>0</v>
      </c>
      <c r="AF45" s="35">
        <v>6</v>
      </c>
      <c r="AG45" s="35">
        <v>17</v>
      </c>
      <c r="AH45" s="42">
        <f t="shared" si="17"/>
        <v>35.294117647058826</v>
      </c>
      <c r="AI45">
        <v>7</v>
      </c>
      <c r="AJ45">
        <v>14</v>
      </c>
      <c r="AK45" s="42">
        <f t="shared" si="11"/>
        <v>50</v>
      </c>
      <c r="AL45" s="47">
        <f t="shared" si="14"/>
        <v>17</v>
      </c>
      <c r="AM45" s="47">
        <f t="shared" si="15"/>
        <v>83</v>
      </c>
    </row>
    <row r="46" spans="1:39" ht="12.75">
      <c r="A46" s="15" t="s">
        <v>53</v>
      </c>
      <c r="B46" s="17">
        <v>1</v>
      </c>
      <c r="C46" s="17">
        <v>4</v>
      </c>
      <c r="D46" s="42">
        <f t="shared" si="0"/>
        <v>25</v>
      </c>
      <c r="E46" s="24">
        <v>0</v>
      </c>
      <c r="F46" s="6" t="s">
        <v>13</v>
      </c>
      <c r="G46" s="6" t="s">
        <v>13</v>
      </c>
      <c r="H46" s="24" t="s">
        <v>13</v>
      </c>
      <c r="I46" s="24" t="s">
        <v>13</v>
      </c>
      <c r="J46" s="18" t="s">
        <v>13</v>
      </c>
      <c r="K46" s="20">
        <v>0</v>
      </c>
      <c r="L46" s="20">
        <v>3</v>
      </c>
      <c r="M46" s="42">
        <f t="shared" si="1"/>
        <v>0</v>
      </c>
      <c r="N46">
        <v>0</v>
      </c>
      <c r="O46" s="34" t="s">
        <v>13</v>
      </c>
      <c r="P46" s="34" t="s">
        <v>13</v>
      </c>
      <c r="Q46" s="24">
        <v>0</v>
      </c>
      <c r="R46" s="24">
        <v>0</v>
      </c>
      <c r="S46" s="42">
        <v>0</v>
      </c>
      <c r="T46" s="21">
        <v>0</v>
      </c>
      <c r="U46" s="21">
        <v>0</v>
      </c>
      <c r="V46" s="42">
        <v>0</v>
      </c>
      <c r="W46" s="19">
        <v>0</v>
      </c>
      <c r="X46" s="2">
        <v>0</v>
      </c>
      <c r="Y46" s="42">
        <v>0</v>
      </c>
      <c r="Z46" s="22">
        <v>0</v>
      </c>
      <c r="AA46" s="27" t="s">
        <v>13</v>
      </c>
      <c r="AB46" s="44" t="s">
        <v>13</v>
      </c>
      <c r="AC46">
        <v>0</v>
      </c>
      <c r="AD46">
        <v>0</v>
      </c>
      <c r="AE46" s="42">
        <v>0</v>
      </c>
      <c r="AF46" s="35">
        <v>1</v>
      </c>
      <c r="AG46" s="35">
        <v>8</v>
      </c>
      <c r="AH46" s="42">
        <f t="shared" si="17"/>
        <v>12.5</v>
      </c>
      <c r="AI46">
        <v>2</v>
      </c>
      <c r="AJ46">
        <v>5</v>
      </c>
      <c r="AK46" s="42">
        <f t="shared" si="11"/>
        <v>40</v>
      </c>
      <c r="AL46" s="47">
        <f t="shared" si="14"/>
        <v>4</v>
      </c>
      <c r="AM46" s="47">
        <f t="shared" si="15"/>
        <v>20</v>
      </c>
    </row>
    <row r="47" spans="1:39" ht="12.75">
      <c r="A47" s="15" t="s">
        <v>54</v>
      </c>
      <c r="B47" s="17">
        <v>1</v>
      </c>
      <c r="C47" s="17">
        <v>4</v>
      </c>
      <c r="D47" s="42">
        <f t="shared" si="0"/>
        <v>25</v>
      </c>
      <c r="E47" s="24">
        <v>0</v>
      </c>
      <c r="F47" s="6" t="s">
        <v>13</v>
      </c>
      <c r="G47" s="6" t="s">
        <v>13</v>
      </c>
      <c r="H47" s="24" t="s">
        <v>13</v>
      </c>
      <c r="I47" s="24" t="s">
        <v>13</v>
      </c>
      <c r="J47" s="18" t="s">
        <v>13</v>
      </c>
      <c r="K47" s="20">
        <v>11</v>
      </c>
      <c r="L47" s="20">
        <v>92</v>
      </c>
      <c r="M47" s="42">
        <f t="shared" si="1"/>
        <v>11.956521739130435</v>
      </c>
      <c r="N47">
        <v>0</v>
      </c>
      <c r="O47" s="34" t="s">
        <v>13</v>
      </c>
      <c r="P47" s="34" t="s">
        <v>13</v>
      </c>
      <c r="Q47" s="24">
        <v>8</v>
      </c>
      <c r="R47" s="24">
        <v>25</v>
      </c>
      <c r="S47" s="42">
        <f aca="true" t="shared" si="18" ref="S47:S57">SUM(Q47/R47)*100</f>
        <v>32</v>
      </c>
      <c r="T47" s="21">
        <v>0</v>
      </c>
      <c r="U47" s="21">
        <v>3</v>
      </c>
      <c r="V47" s="42">
        <f t="shared" si="6"/>
        <v>0</v>
      </c>
      <c r="W47" s="19">
        <v>0</v>
      </c>
      <c r="X47" s="2">
        <v>0</v>
      </c>
      <c r="Y47" s="42">
        <v>0</v>
      </c>
      <c r="Z47" s="22">
        <v>0</v>
      </c>
      <c r="AA47" s="27" t="s">
        <v>13</v>
      </c>
      <c r="AB47" s="44" t="s">
        <v>13</v>
      </c>
      <c r="AC47">
        <v>0</v>
      </c>
      <c r="AD47">
        <v>11</v>
      </c>
      <c r="AE47" s="42">
        <f aca="true" t="shared" si="19" ref="AE47:AE57">SUM(AC47/AD47)*100</f>
        <v>0</v>
      </c>
      <c r="AF47" s="35">
        <v>3</v>
      </c>
      <c r="AG47" s="35">
        <v>20</v>
      </c>
      <c r="AH47" s="42">
        <f t="shared" si="17"/>
        <v>15</v>
      </c>
      <c r="AI47">
        <v>6</v>
      </c>
      <c r="AJ47">
        <v>22</v>
      </c>
      <c r="AK47" s="42">
        <f t="shared" si="11"/>
        <v>27.27272727272727</v>
      </c>
      <c r="AL47" s="47">
        <f t="shared" si="14"/>
        <v>29</v>
      </c>
      <c r="AM47" s="47">
        <f t="shared" si="15"/>
        <v>177</v>
      </c>
    </row>
    <row r="48" spans="1:39" ht="12.75">
      <c r="A48" s="15" t="s">
        <v>55</v>
      </c>
      <c r="B48" s="17">
        <v>4</v>
      </c>
      <c r="C48" s="17">
        <v>27</v>
      </c>
      <c r="D48" s="42">
        <f t="shared" si="0"/>
        <v>14.814814814814813</v>
      </c>
      <c r="E48" s="24">
        <v>0</v>
      </c>
      <c r="F48" s="6" t="s">
        <v>13</v>
      </c>
      <c r="G48" s="6" t="s">
        <v>13</v>
      </c>
      <c r="H48" s="24" t="s">
        <v>13</v>
      </c>
      <c r="I48" s="24" t="s">
        <v>13</v>
      </c>
      <c r="J48" s="18" t="s">
        <v>13</v>
      </c>
      <c r="K48" s="20">
        <v>86</v>
      </c>
      <c r="L48" s="20">
        <v>672</v>
      </c>
      <c r="M48" s="42">
        <f t="shared" si="1"/>
        <v>12.797619047619047</v>
      </c>
      <c r="N48">
        <v>0</v>
      </c>
      <c r="O48" s="34" t="s">
        <v>13</v>
      </c>
      <c r="P48" s="34" t="s">
        <v>13</v>
      </c>
      <c r="Q48" s="24">
        <v>13</v>
      </c>
      <c r="R48" s="24">
        <v>63</v>
      </c>
      <c r="S48" s="42">
        <f t="shared" si="18"/>
        <v>20.634920634920633</v>
      </c>
      <c r="T48" s="21">
        <v>2</v>
      </c>
      <c r="U48" s="21">
        <v>6</v>
      </c>
      <c r="V48" s="42">
        <f t="shared" si="6"/>
        <v>33.33333333333333</v>
      </c>
      <c r="W48" s="19">
        <v>0</v>
      </c>
      <c r="X48" s="2">
        <v>2</v>
      </c>
      <c r="Y48" s="42">
        <f>SUM(W48/X48)*100</f>
        <v>0</v>
      </c>
      <c r="Z48" s="22">
        <v>3</v>
      </c>
      <c r="AA48" s="27" t="s">
        <v>13</v>
      </c>
      <c r="AB48" s="44" t="s">
        <v>13</v>
      </c>
      <c r="AC48">
        <v>6</v>
      </c>
      <c r="AD48">
        <v>73</v>
      </c>
      <c r="AE48" s="42">
        <f t="shared" si="19"/>
        <v>8.21917808219178</v>
      </c>
      <c r="AF48" s="35">
        <v>33</v>
      </c>
      <c r="AG48" s="35">
        <v>142</v>
      </c>
      <c r="AH48" s="42">
        <f t="shared" si="17"/>
        <v>23.239436619718308</v>
      </c>
      <c r="AI48">
        <v>13</v>
      </c>
      <c r="AJ48">
        <v>114</v>
      </c>
      <c r="AK48" s="42">
        <f t="shared" si="11"/>
        <v>11.403508771929824</v>
      </c>
      <c r="AL48" s="47">
        <f t="shared" si="14"/>
        <v>160</v>
      </c>
      <c r="AM48" s="47">
        <f t="shared" si="15"/>
        <v>1099</v>
      </c>
    </row>
    <row r="49" spans="1:39" ht="12.75">
      <c r="A49" s="15" t="s">
        <v>56</v>
      </c>
      <c r="B49" s="17">
        <v>1</v>
      </c>
      <c r="C49" s="17">
        <v>8</v>
      </c>
      <c r="D49" s="42">
        <f t="shared" si="0"/>
        <v>12.5</v>
      </c>
      <c r="E49" s="24">
        <v>0</v>
      </c>
      <c r="F49" s="6" t="s">
        <v>13</v>
      </c>
      <c r="G49" s="6" t="s">
        <v>13</v>
      </c>
      <c r="H49" s="24" t="s">
        <v>13</v>
      </c>
      <c r="I49" s="24" t="s">
        <v>13</v>
      </c>
      <c r="J49" s="18" t="s">
        <v>13</v>
      </c>
      <c r="K49" s="20">
        <v>8</v>
      </c>
      <c r="L49" s="20">
        <v>89</v>
      </c>
      <c r="M49" s="42">
        <f t="shared" si="1"/>
        <v>8.98876404494382</v>
      </c>
      <c r="N49">
        <v>2</v>
      </c>
      <c r="O49" s="34" t="s">
        <v>13</v>
      </c>
      <c r="P49" s="34" t="s">
        <v>13</v>
      </c>
      <c r="Q49" s="24">
        <v>3</v>
      </c>
      <c r="R49" s="24">
        <v>21</v>
      </c>
      <c r="S49" s="42">
        <f t="shared" si="18"/>
        <v>14.285714285714285</v>
      </c>
      <c r="T49" s="21">
        <v>1</v>
      </c>
      <c r="U49" s="21">
        <v>2</v>
      </c>
      <c r="V49" s="42">
        <f t="shared" si="6"/>
        <v>50</v>
      </c>
      <c r="W49" s="19">
        <v>0</v>
      </c>
      <c r="X49" s="2">
        <v>0</v>
      </c>
      <c r="Y49" s="42">
        <v>0</v>
      </c>
      <c r="Z49" s="22">
        <v>0</v>
      </c>
      <c r="AA49" s="27" t="s">
        <v>13</v>
      </c>
      <c r="AB49" s="44" t="s">
        <v>13</v>
      </c>
      <c r="AC49">
        <v>0</v>
      </c>
      <c r="AD49">
        <v>16</v>
      </c>
      <c r="AE49" s="42">
        <f t="shared" si="19"/>
        <v>0</v>
      </c>
      <c r="AF49" s="35">
        <v>6</v>
      </c>
      <c r="AG49" s="35">
        <v>22</v>
      </c>
      <c r="AH49" s="42">
        <f t="shared" si="17"/>
        <v>27.27272727272727</v>
      </c>
      <c r="AI49">
        <v>7</v>
      </c>
      <c r="AJ49">
        <v>24</v>
      </c>
      <c r="AK49" s="42">
        <f t="shared" si="11"/>
        <v>29.166666666666668</v>
      </c>
      <c r="AL49" s="47">
        <f t="shared" si="14"/>
        <v>28</v>
      </c>
      <c r="AM49" s="47">
        <f t="shared" si="15"/>
        <v>182</v>
      </c>
    </row>
    <row r="50" spans="1:39" ht="12.75">
      <c r="A50" s="15" t="s">
        <v>57</v>
      </c>
      <c r="B50" s="17">
        <v>1</v>
      </c>
      <c r="C50" s="17">
        <v>4</v>
      </c>
      <c r="D50" s="42">
        <f t="shared" si="0"/>
        <v>25</v>
      </c>
      <c r="E50" s="24">
        <v>0</v>
      </c>
      <c r="F50" s="6" t="s">
        <v>13</v>
      </c>
      <c r="G50" s="6" t="s">
        <v>13</v>
      </c>
      <c r="H50" s="24" t="s">
        <v>13</v>
      </c>
      <c r="I50" s="24" t="s">
        <v>13</v>
      </c>
      <c r="J50" s="18" t="s">
        <v>13</v>
      </c>
      <c r="K50" s="20">
        <v>4</v>
      </c>
      <c r="L50" s="20">
        <v>38</v>
      </c>
      <c r="M50" s="42">
        <f t="shared" si="1"/>
        <v>10.526315789473683</v>
      </c>
      <c r="N50">
        <v>0</v>
      </c>
      <c r="O50" s="34" t="s">
        <v>13</v>
      </c>
      <c r="P50" s="34" t="s">
        <v>13</v>
      </c>
      <c r="Q50" s="24">
        <v>2</v>
      </c>
      <c r="R50" s="24">
        <v>4</v>
      </c>
      <c r="S50" s="42">
        <f t="shared" si="18"/>
        <v>50</v>
      </c>
      <c r="T50" s="21">
        <v>0</v>
      </c>
      <c r="U50" s="21">
        <v>0</v>
      </c>
      <c r="V50" s="42">
        <v>0</v>
      </c>
      <c r="W50" s="19">
        <v>0</v>
      </c>
      <c r="X50" s="2">
        <v>1</v>
      </c>
      <c r="Y50" s="42">
        <f>SUM(W50/X50)*100</f>
        <v>0</v>
      </c>
      <c r="Z50" s="22">
        <v>0</v>
      </c>
      <c r="AA50" s="27" t="s">
        <v>13</v>
      </c>
      <c r="AB50" s="44" t="s">
        <v>13</v>
      </c>
      <c r="AC50">
        <v>0</v>
      </c>
      <c r="AD50">
        <v>2</v>
      </c>
      <c r="AE50" s="42">
        <f t="shared" si="19"/>
        <v>0</v>
      </c>
      <c r="AF50" s="35">
        <v>2</v>
      </c>
      <c r="AG50" s="35">
        <v>5</v>
      </c>
      <c r="AH50" s="42">
        <f t="shared" si="17"/>
        <v>40</v>
      </c>
      <c r="AI50">
        <v>2</v>
      </c>
      <c r="AJ50">
        <v>11</v>
      </c>
      <c r="AK50" s="42">
        <f t="shared" si="11"/>
        <v>18.181818181818183</v>
      </c>
      <c r="AL50" s="47">
        <f t="shared" si="14"/>
        <v>11</v>
      </c>
      <c r="AM50" s="47">
        <f t="shared" si="15"/>
        <v>65</v>
      </c>
    </row>
    <row r="51" spans="1:39" ht="12.75">
      <c r="A51" s="15" t="s">
        <v>58</v>
      </c>
      <c r="B51" s="17">
        <v>1</v>
      </c>
      <c r="C51" s="17">
        <v>16</v>
      </c>
      <c r="D51" s="42">
        <f t="shared" si="0"/>
        <v>6.25</v>
      </c>
      <c r="E51" s="24">
        <v>0</v>
      </c>
      <c r="F51" s="6" t="s">
        <v>13</v>
      </c>
      <c r="G51" s="6" t="s">
        <v>13</v>
      </c>
      <c r="H51" s="24" t="s">
        <v>13</v>
      </c>
      <c r="I51" s="24" t="s">
        <v>13</v>
      </c>
      <c r="J51" s="18" t="s">
        <v>13</v>
      </c>
      <c r="K51" s="20">
        <v>175</v>
      </c>
      <c r="L51" s="20">
        <v>1028</v>
      </c>
      <c r="M51" s="42">
        <f t="shared" si="1"/>
        <v>17.023346303501945</v>
      </c>
      <c r="N51">
        <v>1</v>
      </c>
      <c r="O51" s="34" t="s">
        <v>13</v>
      </c>
      <c r="P51" s="34" t="s">
        <v>13</v>
      </c>
      <c r="Q51" s="24">
        <v>17</v>
      </c>
      <c r="R51" s="24">
        <v>66</v>
      </c>
      <c r="S51" s="42">
        <f t="shared" si="18"/>
        <v>25.757575757575758</v>
      </c>
      <c r="T51" s="21">
        <v>4</v>
      </c>
      <c r="U51" s="21">
        <v>24</v>
      </c>
      <c r="V51" s="42">
        <f t="shared" si="6"/>
        <v>16.666666666666664</v>
      </c>
      <c r="W51" s="19">
        <v>2</v>
      </c>
      <c r="X51" s="2">
        <v>3</v>
      </c>
      <c r="Y51" s="42">
        <f>SUM(W51/X51)*100</f>
        <v>66.66666666666666</v>
      </c>
      <c r="Z51" s="22">
        <v>1</v>
      </c>
      <c r="AA51" s="27" t="s">
        <v>13</v>
      </c>
      <c r="AB51" s="44" t="s">
        <v>13</v>
      </c>
      <c r="AC51">
        <v>20</v>
      </c>
      <c r="AD51">
        <v>95</v>
      </c>
      <c r="AE51" s="42">
        <f t="shared" si="19"/>
        <v>21.052631578947366</v>
      </c>
      <c r="AF51" s="35">
        <v>20</v>
      </c>
      <c r="AG51" s="35">
        <v>93</v>
      </c>
      <c r="AH51" s="42">
        <f t="shared" si="17"/>
        <v>21.50537634408602</v>
      </c>
      <c r="AI51">
        <v>8</v>
      </c>
      <c r="AJ51">
        <v>67</v>
      </c>
      <c r="AK51" s="42">
        <f t="shared" si="11"/>
        <v>11.940298507462686</v>
      </c>
      <c r="AL51" s="47">
        <f t="shared" si="14"/>
        <v>249</v>
      </c>
      <c r="AM51" s="47">
        <f t="shared" si="15"/>
        <v>1392</v>
      </c>
    </row>
    <row r="52" spans="1:39" ht="12.75">
      <c r="A52" s="15" t="s">
        <v>59</v>
      </c>
      <c r="B52" s="17">
        <v>5</v>
      </c>
      <c r="C52" s="17">
        <v>20</v>
      </c>
      <c r="D52" s="42">
        <f t="shared" si="0"/>
        <v>25</v>
      </c>
      <c r="E52" s="24">
        <v>0</v>
      </c>
      <c r="F52" s="6" t="s">
        <v>13</v>
      </c>
      <c r="G52" s="6" t="s">
        <v>13</v>
      </c>
      <c r="H52" s="24" t="s">
        <v>13</v>
      </c>
      <c r="I52" s="24" t="s">
        <v>13</v>
      </c>
      <c r="J52" s="18" t="s">
        <v>13</v>
      </c>
      <c r="K52" s="20">
        <v>40</v>
      </c>
      <c r="L52" s="20">
        <v>154</v>
      </c>
      <c r="M52" s="42">
        <f t="shared" si="1"/>
        <v>25.97402597402597</v>
      </c>
      <c r="N52">
        <v>0</v>
      </c>
      <c r="O52" s="34" t="s">
        <v>13</v>
      </c>
      <c r="P52" s="34" t="s">
        <v>13</v>
      </c>
      <c r="Q52" s="24">
        <v>9</v>
      </c>
      <c r="R52" s="24">
        <v>24</v>
      </c>
      <c r="S52" s="42">
        <f t="shared" si="18"/>
        <v>37.5</v>
      </c>
      <c r="T52" s="21">
        <v>0</v>
      </c>
      <c r="U52" s="21">
        <v>3</v>
      </c>
      <c r="V52" s="42">
        <f t="shared" si="6"/>
        <v>0</v>
      </c>
      <c r="W52" s="19">
        <v>0</v>
      </c>
      <c r="X52" s="2">
        <v>1</v>
      </c>
      <c r="Y52" s="42">
        <f>SUM(W52/X52)*100</f>
        <v>0</v>
      </c>
      <c r="Z52" s="22">
        <v>3</v>
      </c>
      <c r="AA52" s="27" t="s">
        <v>13</v>
      </c>
      <c r="AB52" s="44" t="s">
        <v>13</v>
      </c>
      <c r="AC52">
        <v>3</v>
      </c>
      <c r="AD52">
        <v>32</v>
      </c>
      <c r="AE52" s="42">
        <f t="shared" si="19"/>
        <v>9.375</v>
      </c>
      <c r="AF52" s="35">
        <v>22</v>
      </c>
      <c r="AG52" s="35">
        <v>96</v>
      </c>
      <c r="AH52" s="42">
        <f t="shared" si="17"/>
        <v>22.916666666666664</v>
      </c>
      <c r="AI52">
        <v>4</v>
      </c>
      <c r="AJ52">
        <v>28</v>
      </c>
      <c r="AK52" s="42">
        <f t="shared" si="11"/>
        <v>14.285714285714285</v>
      </c>
      <c r="AL52" s="47">
        <f t="shared" si="14"/>
        <v>86</v>
      </c>
      <c r="AM52" s="47">
        <f t="shared" si="15"/>
        <v>358</v>
      </c>
    </row>
    <row r="53" spans="1:39" ht="12.75">
      <c r="A53" s="25" t="s">
        <v>73</v>
      </c>
      <c r="B53" s="17">
        <v>0</v>
      </c>
      <c r="C53" s="17">
        <v>2</v>
      </c>
      <c r="D53" s="42">
        <f>SUM(B53/C53)*100</f>
        <v>0</v>
      </c>
      <c r="E53" s="24">
        <v>0</v>
      </c>
      <c r="F53" s="6" t="s">
        <v>13</v>
      </c>
      <c r="G53" s="6" t="s">
        <v>13</v>
      </c>
      <c r="H53" s="6" t="s">
        <v>13</v>
      </c>
      <c r="I53" s="6" t="s">
        <v>13</v>
      </c>
      <c r="J53" s="24" t="s">
        <v>13</v>
      </c>
      <c r="K53" s="20">
        <v>3</v>
      </c>
      <c r="L53" s="20">
        <v>18</v>
      </c>
      <c r="M53" s="42">
        <f>SUM(K53/L53)*100</f>
        <v>16.666666666666664</v>
      </c>
      <c r="N53">
        <v>0</v>
      </c>
      <c r="O53" s="34" t="s">
        <v>13</v>
      </c>
      <c r="P53" s="34" t="s">
        <v>13</v>
      </c>
      <c r="Q53" s="24">
        <v>0</v>
      </c>
      <c r="R53" s="24">
        <v>0</v>
      </c>
      <c r="S53" s="42">
        <v>0</v>
      </c>
      <c r="T53" s="21">
        <v>0</v>
      </c>
      <c r="U53" s="21">
        <v>0</v>
      </c>
      <c r="V53" s="42">
        <v>0</v>
      </c>
      <c r="W53" s="19">
        <v>0</v>
      </c>
      <c r="X53" s="2">
        <v>0</v>
      </c>
      <c r="Y53" s="42">
        <v>0</v>
      </c>
      <c r="Z53" s="27">
        <v>0</v>
      </c>
      <c r="AA53" s="27" t="s">
        <v>13</v>
      </c>
      <c r="AB53" s="44" t="s">
        <v>13</v>
      </c>
      <c r="AC53">
        <v>0</v>
      </c>
      <c r="AD53">
        <v>0</v>
      </c>
      <c r="AE53" s="42">
        <v>0</v>
      </c>
      <c r="AF53" s="35">
        <v>0</v>
      </c>
      <c r="AG53" s="35">
        <v>4</v>
      </c>
      <c r="AH53" s="42">
        <f t="shared" si="17"/>
        <v>0</v>
      </c>
      <c r="AI53" s="24">
        <v>0</v>
      </c>
      <c r="AJ53" s="24">
        <v>0</v>
      </c>
      <c r="AK53" s="42">
        <v>0</v>
      </c>
      <c r="AL53" s="47">
        <f t="shared" si="14"/>
        <v>3</v>
      </c>
      <c r="AM53" s="47">
        <f t="shared" si="15"/>
        <v>24</v>
      </c>
    </row>
    <row r="54" spans="1:39" ht="12.75">
      <c r="A54" s="15" t="s">
        <v>60</v>
      </c>
      <c r="B54" s="17">
        <v>0</v>
      </c>
      <c r="C54" s="17">
        <v>1</v>
      </c>
      <c r="D54" s="42">
        <f t="shared" si="0"/>
        <v>0</v>
      </c>
      <c r="E54" s="24">
        <v>0</v>
      </c>
      <c r="F54" s="6" t="s">
        <v>13</v>
      </c>
      <c r="G54" s="6" t="s">
        <v>13</v>
      </c>
      <c r="H54" s="24" t="s">
        <v>13</v>
      </c>
      <c r="I54" s="24" t="s">
        <v>13</v>
      </c>
      <c r="J54" s="18" t="s">
        <v>13</v>
      </c>
      <c r="K54" s="20">
        <v>4</v>
      </c>
      <c r="L54" s="20">
        <v>37</v>
      </c>
      <c r="M54" s="42">
        <f t="shared" si="1"/>
        <v>10.81081081081081</v>
      </c>
      <c r="N54">
        <v>1</v>
      </c>
      <c r="O54" s="34" t="s">
        <v>13</v>
      </c>
      <c r="P54" s="34" t="s">
        <v>13</v>
      </c>
      <c r="Q54" s="24">
        <v>1</v>
      </c>
      <c r="R54" s="24">
        <v>4</v>
      </c>
      <c r="S54" s="42">
        <f t="shared" si="18"/>
        <v>25</v>
      </c>
      <c r="T54" s="21">
        <v>0</v>
      </c>
      <c r="U54" s="21">
        <v>2</v>
      </c>
      <c r="V54" s="42">
        <f t="shared" si="6"/>
        <v>0</v>
      </c>
      <c r="W54" s="19">
        <v>0</v>
      </c>
      <c r="X54" s="2">
        <v>0</v>
      </c>
      <c r="Y54" s="42">
        <v>0</v>
      </c>
      <c r="Z54" s="22">
        <v>0</v>
      </c>
      <c r="AA54" s="27" t="s">
        <v>13</v>
      </c>
      <c r="AB54" s="44" t="s">
        <v>13</v>
      </c>
      <c r="AC54">
        <v>1</v>
      </c>
      <c r="AD54">
        <v>6</v>
      </c>
      <c r="AE54" s="42">
        <f t="shared" si="19"/>
        <v>16.666666666666664</v>
      </c>
      <c r="AF54" s="35">
        <v>0</v>
      </c>
      <c r="AG54" s="35">
        <v>4</v>
      </c>
      <c r="AH54" s="42">
        <f t="shared" si="17"/>
        <v>0</v>
      </c>
      <c r="AI54">
        <v>0</v>
      </c>
      <c r="AJ54">
        <v>6</v>
      </c>
      <c r="AK54" s="42">
        <f t="shared" si="11"/>
        <v>0</v>
      </c>
      <c r="AL54" s="47">
        <f t="shared" si="14"/>
        <v>7</v>
      </c>
      <c r="AM54" s="47">
        <f t="shared" si="15"/>
        <v>60</v>
      </c>
    </row>
    <row r="55" spans="1:39" ht="12.75">
      <c r="A55" s="15" t="s">
        <v>61</v>
      </c>
      <c r="B55" s="17">
        <v>5</v>
      </c>
      <c r="C55" s="17">
        <v>26</v>
      </c>
      <c r="D55" s="42">
        <f t="shared" si="0"/>
        <v>19.230769230769234</v>
      </c>
      <c r="E55" s="27">
        <v>0</v>
      </c>
      <c r="F55" s="6" t="s">
        <v>13</v>
      </c>
      <c r="G55" s="6" t="s">
        <v>13</v>
      </c>
      <c r="H55" s="24" t="s">
        <v>13</v>
      </c>
      <c r="I55" s="24" t="s">
        <v>13</v>
      </c>
      <c r="J55" s="18" t="s">
        <v>13</v>
      </c>
      <c r="K55" s="20">
        <v>13</v>
      </c>
      <c r="L55" s="20">
        <v>56</v>
      </c>
      <c r="M55" s="42">
        <f t="shared" si="1"/>
        <v>23.214285714285715</v>
      </c>
      <c r="N55">
        <v>1</v>
      </c>
      <c r="O55" s="34" t="s">
        <v>13</v>
      </c>
      <c r="P55" s="34" t="s">
        <v>13</v>
      </c>
      <c r="Q55" s="24">
        <v>1</v>
      </c>
      <c r="R55" s="24">
        <v>14</v>
      </c>
      <c r="S55" s="42">
        <f t="shared" si="18"/>
        <v>7.142857142857142</v>
      </c>
      <c r="T55" s="21">
        <v>0</v>
      </c>
      <c r="U55" s="21">
        <v>1</v>
      </c>
      <c r="V55" s="42">
        <f t="shared" si="6"/>
        <v>0</v>
      </c>
      <c r="W55" s="19">
        <v>1</v>
      </c>
      <c r="X55" s="2">
        <v>1</v>
      </c>
      <c r="Y55" s="42">
        <f>SUM(W55/X55)*100</f>
        <v>100</v>
      </c>
      <c r="Z55" s="22">
        <v>0</v>
      </c>
      <c r="AA55" s="27" t="s">
        <v>13</v>
      </c>
      <c r="AB55" s="44" t="s">
        <v>13</v>
      </c>
      <c r="AC55">
        <v>3</v>
      </c>
      <c r="AD55">
        <v>16</v>
      </c>
      <c r="AE55" s="42">
        <f t="shared" si="19"/>
        <v>18.75</v>
      </c>
      <c r="AF55" s="35">
        <v>22</v>
      </c>
      <c r="AG55" s="35">
        <v>82</v>
      </c>
      <c r="AH55" s="42">
        <f t="shared" si="17"/>
        <v>26.82926829268293</v>
      </c>
      <c r="AI55">
        <v>3</v>
      </c>
      <c r="AJ55">
        <v>14</v>
      </c>
      <c r="AK55" s="42">
        <f t="shared" si="11"/>
        <v>21.428571428571427</v>
      </c>
      <c r="AL55" s="47">
        <f t="shared" si="14"/>
        <v>49</v>
      </c>
      <c r="AM55" s="47">
        <f t="shared" si="15"/>
        <v>210</v>
      </c>
    </row>
    <row r="56" spans="1:39" ht="12.75">
      <c r="A56" s="15" t="s">
        <v>62</v>
      </c>
      <c r="B56" s="17">
        <v>0</v>
      </c>
      <c r="C56" s="17">
        <v>5</v>
      </c>
      <c r="D56" s="42">
        <f t="shared" si="0"/>
        <v>0</v>
      </c>
      <c r="E56" s="27">
        <v>0</v>
      </c>
      <c r="F56" s="6" t="s">
        <v>13</v>
      </c>
      <c r="G56" s="6" t="s">
        <v>13</v>
      </c>
      <c r="H56" s="24" t="s">
        <v>13</v>
      </c>
      <c r="I56" s="24" t="s">
        <v>13</v>
      </c>
      <c r="J56" s="18" t="s">
        <v>13</v>
      </c>
      <c r="K56" s="20">
        <v>2</v>
      </c>
      <c r="L56" s="20">
        <v>8</v>
      </c>
      <c r="M56" s="42">
        <f t="shared" si="1"/>
        <v>25</v>
      </c>
      <c r="N56">
        <v>0</v>
      </c>
      <c r="O56" s="34" t="s">
        <v>13</v>
      </c>
      <c r="P56" s="34" t="s">
        <v>13</v>
      </c>
      <c r="Q56" s="24">
        <v>0</v>
      </c>
      <c r="R56" s="24">
        <v>4</v>
      </c>
      <c r="S56" s="42">
        <f t="shared" si="18"/>
        <v>0</v>
      </c>
      <c r="T56" s="21">
        <v>0</v>
      </c>
      <c r="U56" s="21">
        <v>0</v>
      </c>
      <c r="V56" s="42">
        <v>0</v>
      </c>
      <c r="W56" s="19">
        <v>0</v>
      </c>
      <c r="X56" s="2">
        <v>0</v>
      </c>
      <c r="Y56" s="42">
        <v>0</v>
      </c>
      <c r="Z56" s="22">
        <v>0</v>
      </c>
      <c r="AA56" s="27" t="s">
        <v>13</v>
      </c>
      <c r="AB56" s="44" t="s">
        <v>13</v>
      </c>
      <c r="AC56">
        <v>1</v>
      </c>
      <c r="AD56">
        <v>4</v>
      </c>
      <c r="AE56" s="42">
        <f t="shared" si="19"/>
        <v>25</v>
      </c>
      <c r="AF56" s="35">
        <v>0</v>
      </c>
      <c r="AG56" s="35">
        <v>3</v>
      </c>
      <c r="AH56" s="42">
        <f t="shared" si="17"/>
        <v>0</v>
      </c>
      <c r="AI56">
        <v>0</v>
      </c>
      <c r="AJ56">
        <v>4</v>
      </c>
      <c r="AK56" s="42">
        <f t="shared" si="11"/>
        <v>0</v>
      </c>
      <c r="AL56" s="47">
        <f t="shared" si="14"/>
        <v>3</v>
      </c>
      <c r="AM56" s="47">
        <f t="shared" si="15"/>
        <v>28</v>
      </c>
    </row>
    <row r="57" spans="1:39" s="1" customFormat="1" ht="12.75">
      <c r="A57" s="28" t="s">
        <v>63</v>
      </c>
      <c r="B57" s="33">
        <f>SUM(B5:B56)</f>
        <v>83</v>
      </c>
      <c r="C57" s="33">
        <f>SUM(C5:C56)</f>
        <v>533</v>
      </c>
      <c r="D57" s="43">
        <f t="shared" si="0"/>
        <v>15.572232645403378</v>
      </c>
      <c r="E57" s="33">
        <f>SUM(E5:E56)</f>
        <v>11</v>
      </c>
      <c r="F57" s="8" t="s">
        <v>13</v>
      </c>
      <c r="G57" s="13" t="s">
        <v>13</v>
      </c>
      <c r="H57" s="1">
        <f>SUM(H5:H56)</f>
        <v>1</v>
      </c>
      <c r="I57" s="1">
        <f>SUM(I5:I56)</f>
        <v>1</v>
      </c>
      <c r="J57" s="43">
        <f>SUM(H57/I57)*100</f>
        <v>100</v>
      </c>
      <c r="K57" s="1">
        <f>SUM(K5:K56)</f>
        <v>1982</v>
      </c>
      <c r="L57" s="1">
        <f>SUM(L5:L56)</f>
        <v>12424</v>
      </c>
      <c r="M57" s="43">
        <f t="shared" si="1"/>
        <v>15.95299420476497</v>
      </c>
      <c r="N57" s="1">
        <f>SUM(N5:N56)</f>
        <v>28</v>
      </c>
      <c r="O57" s="8" t="s">
        <v>13</v>
      </c>
      <c r="P57" s="13" t="s">
        <v>13</v>
      </c>
      <c r="Q57" s="33">
        <f>SUM(Q5:Q56)</f>
        <v>279</v>
      </c>
      <c r="R57" s="33">
        <f>SUM(R5:R56)</f>
        <v>1318</v>
      </c>
      <c r="S57" s="43">
        <f t="shared" si="18"/>
        <v>21.16843702579666</v>
      </c>
      <c r="T57" s="8">
        <f>SUM(T5:T56)</f>
        <v>38</v>
      </c>
      <c r="U57" s="8">
        <f>SUM(U5:U56)</f>
        <v>236</v>
      </c>
      <c r="V57" s="43">
        <f t="shared" si="6"/>
        <v>16.101694915254235</v>
      </c>
      <c r="W57" s="1">
        <f>SUM(W5:W56)</f>
        <v>18</v>
      </c>
      <c r="X57" s="1">
        <f>SUM(X5:X56)</f>
        <v>89</v>
      </c>
      <c r="Y57" s="43">
        <f>SUM(W57/X57)*100</f>
        <v>20.224719101123593</v>
      </c>
      <c r="Z57" s="1">
        <f>SUM(Z5:Z56)</f>
        <v>36</v>
      </c>
      <c r="AA57" s="33" t="s">
        <v>13</v>
      </c>
      <c r="AB57" s="32" t="s">
        <v>13</v>
      </c>
      <c r="AC57" s="29">
        <f>SUM(AC5:AC56)</f>
        <v>260</v>
      </c>
      <c r="AD57" s="29">
        <f>SUM(AD5:AD56)</f>
        <v>1709</v>
      </c>
      <c r="AE57" s="43">
        <f t="shared" si="19"/>
        <v>15.21357519016969</v>
      </c>
      <c r="AF57" s="37">
        <f>SUM(AF5:AF56)</f>
        <v>654</v>
      </c>
      <c r="AG57" s="37">
        <f>SUM(AG5:AG56)</f>
        <v>3011</v>
      </c>
      <c r="AH57" s="43">
        <f t="shared" si="17"/>
        <v>21.72035868482232</v>
      </c>
      <c r="AI57" s="29">
        <f>SUM(AI5:AI56)</f>
        <v>396</v>
      </c>
      <c r="AJ57" s="29">
        <f>SUM(AJ5:AJ56)</f>
        <v>2068</v>
      </c>
      <c r="AK57" s="43">
        <f t="shared" si="11"/>
        <v>19.148936170212767</v>
      </c>
      <c r="AL57" s="48">
        <f t="shared" si="14"/>
        <v>3785</v>
      </c>
      <c r="AM57" s="48">
        <f t="shared" si="15"/>
        <v>21388</v>
      </c>
    </row>
    <row r="58" spans="26:39" ht="12.75">
      <c r="Z58" s="1"/>
      <c r="AA58" s="22"/>
      <c r="AB58" s="7"/>
      <c r="AM58" s="38"/>
    </row>
    <row r="59" spans="1:39" ht="12.75">
      <c r="A59" s="30"/>
      <c r="AA59" s="22"/>
      <c r="AI59" s="31"/>
      <c r="AJ59" s="31"/>
      <c r="AM59" s="38"/>
    </row>
    <row r="74" spans="1:37" ht="12.75">
      <c r="A74" s="15"/>
      <c r="D74" s="18"/>
      <c r="G74" s="3"/>
      <c r="M74" s="5"/>
      <c r="P74" s="34"/>
      <c r="S74" s="18"/>
      <c r="V74" s="5"/>
      <c r="Y74" s="5"/>
      <c r="AA74" s="22"/>
      <c r="AB74" s="23"/>
      <c r="AE74" s="5"/>
      <c r="AH74" s="36"/>
      <c r="AI74"/>
      <c r="AJ74"/>
      <c r="AK74" s="16"/>
    </row>
    <row r="75" spans="7:36" ht="12.75">
      <c r="G75" s="3"/>
      <c r="AI75" s="17"/>
      <c r="AJ75" s="17"/>
    </row>
    <row r="76" spans="7:35" ht="12.75">
      <c r="G76" s="3"/>
      <c r="AI76" s="19"/>
    </row>
    <row r="77" spans="7:36" ht="12.75">
      <c r="G77" s="3"/>
      <c r="AI77" s="20"/>
      <c r="AJ77" s="20"/>
    </row>
    <row r="78" spans="7:36" ht="12.75">
      <c r="G78" s="3"/>
      <c r="AI78"/>
      <c r="AJ78"/>
    </row>
    <row r="79" spans="7:36" ht="12.75">
      <c r="G79" s="3"/>
      <c r="AI79" s="21"/>
      <c r="AJ79" s="21"/>
    </row>
    <row r="80" spans="7:36" ht="12.75">
      <c r="G80" s="3"/>
      <c r="AI80" s="35"/>
      <c r="AJ80" s="35"/>
    </row>
    <row r="81" spans="2:35" ht="12.75">
      <c r="B81" s="3"/>
      <c r="C81" s="3"/>
      <c r="D81" s="3"/>
      <c r="G81" s="3"/>
      <c r="AB81" s="3"/>
      <c r="AI81" s="22"/>
    </row>
    <row r="82" spans="2:36" ht="12.75">
      <c r="B82" s="3"/>
      <c r="C82" s="3"/>
      <c r="D82" s="3"/>
      <c r="G82" s="3"/>
      <c r="AB82" s="3"/>
      <c r="AI82" s="24"/>
      <c r="AJ82" s="24"/>
    </row>
    <row r="83" spans="2:36" ht="12.75">
      <c r="B83" s="3"/>
      <c r="C83" s="3"/>
      <c r="D83" s="3"/>
      <c r="G83" s="3"/>
      <c r="AB83" s="3"/>
      <c r="AI83"/>
      <c r="AJ83" s="34"/>
    </row>
    <row r="84" spans="2:36" ht="12.75">
      <c r="B84" s="3"/>
      <c r="C84" s="3"/>
      <c r="D84" s="3"/>
      <c r="G84" s="3"/>
      <c r="AB84" s="3"/>
      <c r="AI84" s="24"/>
      <c r="AJ84" s="6"/>
    </row>
    <row r="85" spans="2:36" ht="12.75">
      <c r="B85" s="3"/>
      <c r="C85" s="3"/>
      <c r="D85" s="3"/>
      <c r="G85" s="3"/>
      <c r="AB85" s="3"/>
      <c r="AI85" s="24"/>
      <c r="AJ85" s="24"/>
    </row>
  </sheetData>
  <sheetProtection/>
  <mergeCells count="14">
    <mergeCell ref="AI3:AK3"/>
    <mergeCell ref="AC3:AE3"/>
    <mergeCell ref="H3:J3"/>
    <mergeCell ref="N3:P3"/>
    <mergeCell ref="E3:G3"/>
    <mergeCell ref="W3:Y3"/>
    <mergeCell ref="Q3:S3"/>
    <mergeCell ref="AF3:AH3"/>
    <mergeCell ref="AL3:AL4"/>
    <mergeCell ref="AM3:AM4"/>
    <mergeCell ref="B3:D3"/>
    <mergeCell ref="K3:M3"/>
    <mergeCell ref="T3:V3"/>
    <mergeCell ref="Z3:AB3"/>
  </mergeCells>
  <printOptions/>
  <pageMargins left="0.75" right="0.75" top="1" bottom="1" header="0.5" footer="0.5"/>
  <pageSetup fitToHeight="1" fitToWidth="1" horizontalDpi="1200" verticalDpi="12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 </cp:lastModifiedBy>
  <cp:lastPrinted>2008-07-08T16:42:02Z</cp:lastPrinted>
  <dcterms:created xsi:type="dcterms:W3CDTF">2008-06-09T19:13:35Z</dcterms:created>
  <dcterms:modified xsi:type="dcterms:W3CDTF">2008-07-09T20:34:48Z</dcterms:modified>
  <cp:category/>
  <cp:version/>
  <cp:contentType/>
  <cp:contentStatus/>
</cp:coreProperties>
</file>