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310" yWindow="525" windowWidth="14175" windowHeight="10830" firstSheet="1" activeTab="1"/>
  </bookViews>
  <sheets>
    <sheet name="Dollars and Deals" sheetId="1" r:id="rId1"/>
    <sheet name="Dollars" sheetId="2" r:id="rId2"/>
    <sheet name="Deals" sheetId="3" r:id="rId3"/>
    <sheet name="Share of Dollars" sheetId="4" r:id="rId4"/>
    <sheet name="Share of Deals" sheetId="5" r:id="rId5"/>
    <sheet name="Population" sheetId="6" r:id="rId6"/>
    <sheet name="Per Capita Dollars" sheetId="7" r:id="rId7"/>
    <sheet name="Per Capital Deals" sheetId="8" r:id="rId8"/>
    <sheet name="Average Deal Size" sheetId="9" r:id="rId9"/>
  </sheets>
  <calcPr calcId="125725"/>
</workbook>
</file>

<file path=xl/calcChain.xml><?xml version="1.0" encoding="utf-8"?>
<calcChain xmlns="http://schemas.openxmlformats.org/spreadsheetml/2006/main">
  <c r="J13" i="9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C13"/>
  <c r="D13"/>
  <c r="E13"/>
  <c r="F13"/>
  <c r="G13"/>
  <c r="D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C31"/>
  <c r="D31"/>
  <c r="E31"/>
  <c r="F31"/>
  <c r="G31"/>
  <c r="C32"/>
  <c r="D32"/>
  <c r="E32"/>
  <c r="F32"/>
  <c r="G32"/>
  <c r="C33"/>
  <c r="D33"/>
  <c r="E33"/>
  <c r="F33"/>
  <c r="G33"/>
  <c r="C34"/>
  <c r="D34"/>
  <c r="E34"/>
  <c r="F34"/>
  <c r="G34"/>
  <c r="C35"/>
  <c r="D35"/>
  <c r="E35"/>
  <c r="F35"/>
  <c r="G35"/>
  <c r="C36"/>
  <c r="D36"/>
  <c r="E36"/>
  <c r="F36"/>
  <c r="G36"/>
  <c r="C37"/>
  <c r="E37"/>
  <c r="F37"/>
  <c r="G37"/>
  <c r="C38"/>
  <c r="D38"/>
  <c r="E38"/>
  <c r="F38"/>
  <c r="G38"/>
  <c r="C39"/>
  <c r="D39"/>
  <c r="E39"/>
  <c r="F39"/>
  <c r="G39"/>
  <c r="C40"/>
  <c r="D40"/>
  <c r="E40"/>
  <c r="F40"/>
  <c r="G40"/>
  <c r="D41"/>
  <c r="E41"/>
  <c r="F41"/>
  <c r="G41"/>
  <c r="C42"/>
  <c r="D42"/>
  <c r="E42"/>
  <c r="F42"/>
  <c r="G42"/>
  <c r="C43"/>
  <c r="D43"/>
  <c r="E43"/>
  <c r="F43"/>
  <c r="G43"/>
  <c r="C44"/>
  <c r="D44"/>
  <c r="E44"/>
  <c r="F44"/>
  <c r="G44"/>
  <c r="C45"/>
  <c r="D45"/>
  <c r="E45"/>
  <c r="F45"/>
  <c r="G45"/>
  <c r="C46"/>
  <c r="D46"/>
  <c r="E46"/>
  <c r="F46"/>
  <c r="G46"/>
  <c r="C47"/>
  <c r="D47"/>
  <c r="E47"/>
  <c r="F47"/>
  <c r="G47"/>
  <c r="C48"/>
  <c r="D48"/>
  <c r="E48"/>
  <c r="F48"/>
  <c r="G48"/>
  <c r="C49"/>
  <c r="D49"/>
  <c r="E49"/>
  <c r="F49"/>
  <c r="G49"/>
  <c r="C50"/>
  <c r="D50"/>
  <c r="E50"/>
  <c r="F50"/>
  <c r="G50"/>
  <c r="D51"/>
  <c r="F51"/>
  <c r="G51"/>
  <c r="C52"/>
  <c r="D52"/>
  <c r="E52"/>
  <c r="F52"/>
  <c r="G52"/>
  <c r="C53"/>
  <c r="D53"/>
  <c r="E53"/>
  <c r="F53"/>
  <c r="G53"/>
  <c r="C54"/>
  <c r="D54"/>
  <c r="E54"/>
  <c r="F54"/>
  <c r="G54"/>
  <c r="C55"/>
  <c r="D55"/>
  <c r="E55"/>
  <c r="F55"/>
  <c r="G55"/>
  <c r="C56"/>
  <c r="D56"/>
  <c r="E56"/>
  <c r="F56"/>
  <c r="G56"/>
  <c r="C57"/>
  <c r="D57"/>
  <c r="E57"/>
  <c r="F57"/>
  <c r="G57"/>
  <c r="C58"/>
  <c r="D58"/>
  <c r="E58"/>
  <c r="F58"/>
  <c r="G58"/>
  <c r="C59"/>
  <c r="D59"/>
  <c r="E59"/>
  <c r="F59"/>
  <c r="G59"/>
  <c r="C60"/>
  <c r="D60"/>
  <c r="E60"/>
  <c r="F60"/>
  <c r="G60"/>
  <c r="C61"/>
  <c r="D61"/>
  <c r="E61"/>
  <c r="F61"/>
  <c r="G61"/>
  <c r="C62"/>
  <c r="D62"/>
  <c r="E62"/>
  <c r="F62"/>
  <c r="G62"/>
  <c r="D63"/>
  <c r="C64"/>
  <c r="D64"/>
  <c r="E64"/>
  <c r="C11"/>
  <c r="D11"/>
  <c r="E11"/>
  <c r="F11"/>
  <c r="G11"/>
  <c r="B13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11"/>
  <c r="I11" i="8"/>
  <c r="I13"/>
  <c r="J11"/>
  <c r="J1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12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1"/>
  <c r="C51"/>
  <c r="D51"/>
  <c r="E51"/>
  <c r="F51"/>
  <c r="G51"/>
  <c r="B52"/>
  <c r="C52"/>
  <c r="D52"/>
  <c r="E52"/>
  <c r="F52"/>
  <c r="G52"/>
  <c r="B53"/>
  <c r="C53"/>
  <c r="D53"/>
  <c r="E53"/>
  <c r="F53"/>
  <c r="G53"/>
  <c r="B54"/>
  <c r="C54"/>
  <c r="D54"/>
  <c r="E54"/>
  <c r="F54"/>
  <c r="G54"/>
  <c r="B55"/>
  <c r="C55"/>
  <c r="D55"/>
  <c r="E55"/>
  <c r="F55"/>
  <c r="G55"/>
  <c r="B56"/>
  <c r="C56"/>
  <c r="D56"/>
  <c r="E56"/>
  <c r="F56"/>
  <c r="G56"/>
  <c r="B57"/>
  <c r="C57"/>
  <c r="D57"/>
  <c r="E57"/>
  <c r="F57"/>
  <c r="G57"/>
  <c r="B58"/>
  <c r="C58"/>
  <c r="D58"/>
  <c r="E58"/>
  <c r="F58"/>
  <c r="G58"/>
  <c r="B59"/>
  <c r="C59"/>
  <c r="D59"/>
  <c r="E59"/>
  <c r="F59"/>
  <c r="G59"/>
  <c r="B60"/>
  <c r="C60"/>
  <c r="D60"/>
  <c r="E60"/>
  <c r="F60"/>
  <c r="G60"/>
  <c r="B61"/>
  <c r="C61"/>
  <c r="D61"/>
  <c r="E61"/>
  <c r="F61"/>
  <c r="G61"/>
  <c r="B62"/>
  <c r="C62"/>
  <c r="D62"/>
  <c r="E62"/>
  <c r="F62"/>
  <c r="G62"/>
  <c r="B63"/>
  <c r="C63"/>
  <c r="D63"/>
  <c r="E63"/>
  <c r="F63"/>
  <c r="G63"/>
  <c r="C11"/>
  <c r="D11"/>
  <c r="E11"/>
  <c r="F11"/>
  <c r="G11"/>
  <c r="B11"/>
  <c r="C12" i="7"/>
  <c r="D12"/>
  <c r="E12"/>
  <c r="F12"/>
  <c r="G12"/>
  <c r="C13"/>
  <c r="D13"/>
  <c r="E13"/>
  <c r="F13"/>
  <c r="G13"/>
  <c r="J13" s="1"/>
  <c r="C14"/>
  <c r="D14"/>
  <c r="E14"/>
  <c r="F14"/>
  <c r="G14"/>
  <c r="I14" s="1"/>
  <c r="C15"/>
  <c r="D15"/>
  <c r="E15"/>
  <c r="F15"/>
  <c r="G15"/>
  <c r="J15" s="1"/>
  <c r="C16"/>
  <c r="D16"/>
  <c r="E16"/>
  <c r="F16"/>
  <c r="G16"/>
  <c r="C17"/>
  <c r="D17"/>
  <c r="E17"/>
  <c r="F17"/>
  <c r="G17"/>
  <c r="J17" s="1"/>
  <c r="C18"/>
  <c r="D18"/>
  <c r="E18"/>
  <c r="F18"/>
  <c r="G18"/>
  <c r="I18" s="1"/>
  <c r="C19"/>
  <c r="D19"/>
  <c r="E19"/>
  <c r="F19"/>
  <c r="G19"/>
  <c r="J19" s="1"/>
  <c r="C20"/>
  <c r="D20"/>
  <c r="E20"/>
  <c r="F20"/>
  <c r="G20"/>
  <c r="C21"/>
  <c r="D21"/>
  <c r="E21"/>
  <c r="F21"/>
  <c r="G21"/>
  <c r="J21" s="1"/>
  <c r="C22"/>
  <c r="D22"/>
  <c r="E22"/>
  <c r="F22"/>
  <c r="G22"/>
  <c r="I22" s="1"/>
  <c r="C23"/>
  <c r="D23"/>
  <c r="E23"/>
  <c r="F23"/>
  <c r="G23"/>
  <c r="J23" s="1"/>
  <c r="C24"/>
  <c r="D24"/>
  <c r="E24"/>
  <c r="F24"/>
  <c r="G24"/>
  <c r="C25"/>
  <c r="D25"/>
  <c r="E25"/>
  <c r="F25"/>
  <c r="G25"/>
  <c r="C26"/>
  <c r="D26"/>
  <c r="E26"/>
  <c r="F26"/>
  <c r="G26"/>
  <c r="I26" s="1"/>
  <c r="C27"/>
  <c r="D27"/>
  <c r="E27"/>
  <c r="F27"/>
  <c r="G27"/>
  <c r="J27" s="1"/>
  <c r="C28"/>
  <c r="D28"/>
  <c r="E28"/>
  <c r="F28"/>
  <c r="G28"/>
  <c r="C29"/>
  <c r="D29"/>
  <c r="E29"/>
  <c r="F29"/>
  <c r="G29"/>
  <c r="J29" s="1"/>
  <c r="C30"/>
  <c r="D30"/>
  <c r="E30"/>
  <c r="F30"/>
  <c r="G30"/>
  <c r="I30" s="1"/>
  <c r="C31"/>
  <c r="D31"/>
  <c r="E31"/>
  <c r="F31"/>
  <c r="G31"/>
  <c r="J31" s="1"/>
  <c r="C32"/>
  <c r="D32"/>
  <c r="E32"/>
  <c r="F32"/>
  <c r="G32"/>
  <c r="J32" s="1"/>
  <c r="C33"/>
  <c r="D33"/>
  <c r="E33"/>
  <c r="F33"/>
  <c r="G33"/>
  <c r="J33" s="1"/>
  <c r="C34"/>
  <c r="D34"/>
  <c r="E34"/>
  <c r="F34"/>
  <c r="G34"/>
  <c r="I34" s="1"/>
  <c r="C35"/>
  <c r="D35"/>
  <c r="E35"/>
  <c r="F35"/>
  <c r="G35"/>
  <c r="J35" s="1"/>
  <c r="C36"/>
  <c r="D36"/>
  <c r="E36"/>
  <c r="F36"/>
  <c r="G36"/>
  <c r="C37"/>
  <c r="D37"/>
  <c r="E37"/>
  <c r="F37"/>
  <c r="G37"/>
  <c r="I37" s="1"/>
  <c r="C38"/>
  <c r="D38"/>
  <c r="E38"/>
  <c r="F38"/>
  <c r="G38"/>
  <c r="J38" s="1"/>
  <c r="C39"/>
  <c r="D39"/>
  <c r="E39"/>
  <c r="F39"/>
  <c r="G39"/>
  <c r="J39" s="1"/>
  <c r="C40"/>
  <c r="D40"/>
  <c r="E40"/>
  <c r="F40"/>
  <c r="G40"/>
  <c r="C41"/>
  <c r="D41"/>
  <c r="E41"/>
  <c r="F41"/>
  <c r="G41"/>
  <c r="C42"/>
  <c r="D42"/>
  <c r="E42"/>
  <c r="F42"/>
  <c r="G42"/>
  <c r="J42" s="1"/>
  <c r="C43"/>
  <c r="D43"/>
  <c r="E43"/>
  <c r="F43"/>
  <c r="G43"/>
  <c r="J43" s="1"/>
  <c r="C44"/>
  <c r="D44"/>
  <c r="E44"/>
  <c r="F44"/>
  <c r="G44"/>
  <c r="C45"/>
  <c r="D45"/>
  <c r="E45"/>
  <c r="F45"/>
  <c r="G45"/>
  <c r="J45" s="1"/>
  <c r="C46"/>
  <c r="D46"/>
  <c r="E46"/>
  <c r="F46"/>
  <c r="G46"/>
  <c r="J46" s="1"/>
  <c r="C47"/>
  <c r="D47"/>
  <c r="E47"/>
  <c r="F47"/>
  <c r="G47"/>
  <c r="J47" s="1"/>
  <c r="C48"/>
  <c r="D48"/>
  <c r="E48"/>
  <c r="F48"/>
  <c r="G48"/>
  <c r="H48" s="1"/>
  <c r="C49"/>
  <c r="D49"/>
  <c r="E49"/>
  <c r="F49"/>
  <c r="G49"/>
  <c r="J49" s="1"/>
  <c r="C50"/>
  <c r="D50"/>
  <c r="E50"/>
  <c r="F50"/>
  <c r="G50"/>
  <c r="J50" s="1"/>
  <c r="C51"/>
  <c r="D51"/>
  <c r="E51"/>
  <c r="F51"/>
  <c r="G51"/>
  <c r="J51" s="1"/>
  <c r="C52"/>
  <c r="D52"/>
  <c r="E52"/>
  <c r="F52"/>
  <c r="G52"/>
  <c r="C53"/>
  <c r="D53"/>
  <c r="E53"/>
  <c r="F53"/>
  <c r="G53"/>
  <c r="J53" s="1"/>
  <c r="C54"/>
  <c r="D54"/>
  <c r="E54"/>
  <c r="F54"/>
  <c r="G54"/>
  <c r="J54" s="1"/>
  <c r="C55"/>
  <c r="D55"/>
  <c r="E55"/>
  <c r="F55"/>
  <c r="G55"/>
  <c r="I55" s="1"/>
  <c r="C56"/>
  <c r="D56"/>
  <c r="E56"/>
  <c r="F56"/>
  <c r="G56"/>
  <c r="H56" s="1"/>
  <c r="C57"/>
  <c r="D57"/>
  <c r="E57"/>
  <c r="F57"/>
  <c r="G57"/>
  <c r="J57" s="1"/>
  <c r="C58"/>
  <c r="D58"/>
  <c r="E58"/>
  <c r="F58"/>
  <c r="G58"/>
  <c r="J58" s="1"/>
  <c r="C59"/>
  <c r="D59"/>
  <c r="E59"/>
  <c r="F59"/>
  <c r="G59"/>
  <c r="I59" s="1"/>
  <c r="C60"/>
  <c r="D60"/>
  <c r="E60"/>
  <c r="F60"/>
  <c r="G60"/>
  <c r="H60" s="1"/>
  <c r="C61"/>
  <c r="D61"/>
  <c r="E61"/>
  <c r="F61"/>
  <c r="G61"/>
  <c r="J61" s="1"/>
  <c r="C62"/>
  <c r="D62"/>
  <c r="E62"/>
  <c r="F62"/>
  <c r="G62"/>
  <c r="J62" s="1"/>
  <c r="C63"/>
  <c r="D63"/>
  <c r="E63"/>
  <c r="F63"/>
  <c r="G63"/>
  <c r="J63" s="1"/>
  <c r="C11"/>
  <c r="D11"/>
  <c r="E11"/>
  <c r="F11"/>
  <c r="G11"/>
  <c r="I11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11"/>
  <c r="H45"/>
  <c r="I13" i="5"/>
  <c r="I17"/>
  <c r="G11"/>
  <c r="F11"/>
  <c r="E11"/>
  <c r="D11"/>
  <c r="C11"/>
  <c r="C13"/>
  <c r="D13"/>
  <c r="E13"/>
  <c r="F13"/>
  <c r="G13"/>
  <c r="J13" s="1"/>
  <c r="C14"/>
  <c r="D14"/>
  <c r="E14"/>
  <c r="F14"/>
  <c r="G14"/>
  <c r="H14" s="1"/>
  <c r="C15"/>
  <c r="D15"/>
  <c r="E15"/>
  <c r="F15"/>
  <c r="G15"/>
  <c r="H15" s="1"/>
  <c r="C16"/>
  <c r="D16"/>
  <c r="E16"/>
  <c r="F16"/>
  <c r="G16"/>
  <c r="I16" s="1"/>
  <c r="C17"/>
  <c r="D17"/>
  <c r="E17"/>
  <c r="F17"/>
  <c r="G17"/>
  <c r="J17" s="1"/>
  <c r="C18"/>
  <c r="D18"/>
  <c r="E18"/>
  <c r="F18"/>
  <c r="G18"/>
  <c r="H18" s="1"/>
  <c r="C19"/>
  <c r="D19"/>
  <c r="E19"/>
  <c r="F19"/>
  <c r="G19"/>
  <c r="H19" s="1"/>
  <c r="C20"/>
  <c r="D20"/>
  <c r="E20"/>
  <c r="F20"/>
  <c r="G20"/>
  <c r="I20" s="1"/>
  <c r="C21"/>
  <c r="D21"/>
  <c r="E21"/>
  <c r="F21"/>
  <c r="I21" s="1"/>
  <c r="G21"/>
  <c r="J21" s="1"/>
  <c r="C22"/>
  <c r="D22"/>
  <c r="E22"/>
  <c r="F22"/>
  <c r="G22"/>
  <c r="H22" s="1"/>
  <c r="C23"/>
  <c r="D23"/>
  <c r="E23"/>
  <c r="F23"/>
  <c r="G23"/>
  <c r="H23" s="1"/>
  <c r="C24"/>
  <c r="D24"/>
  <c r="E24"/>
  <c r="F24"/>
  <c r="G24"/>
  <c r="I24" s="1"/>
  <c r="C25"/>
  <c r="D25"/>
  <c r="E25"/>
  <c r="F25"/>
  <c r="I25" s="1"/>
  <c r="G25"/>
  <c r="J25" s="1"/>
  <c r="C26"/>
  <c r="D26"/>
  <c r="E26"/>
  <c r="F26"/>
  <c r="G26"/>
  <c r="H26" s="1"/>
  <c r="C27"/>
  <c r="D27"/>
  <c r="E27"/>
  <c r="F27"/>
  <c r="G27"/>
  <c r="H27" s="1"/>
  <c r="C28"/>
  <c r="D28"/>
  <c r="E28"/>
  <c r="F28"/>
  <c r="G28"/>
  <c r="I28" s="1"/>
  <c r="C29"/>
  <c r="D29"/>
  <c r="E29"/>
  <c r="F29"/>
  <c r="I29" s="1"/>
  <c r="G29"/>
  <c r="J29" s="1"/>
  <c r="C30"/>
  <c r="D30"/>
  <c r="E30"/>
  <c r="F30"/>
  <c r="G30"/>
  <c r="H30" s="1"/>
  <c r="C31"/>
  <c r="D31"/>
  <c r="E31"/>
  <c r="F31"/>
  <c r="G31"/>
  <c r="H31" s="1"/>
  <c r="C32"/>
  <c r="D32"/>
  <c r="E32"/>
  <c r="F32"/>
  <c r="G32"/>
  <c r="I32" s="1"/>
  <c r="C33"/>
  <c r="D33"/>
  <c r="E33"/>
  <c r="F33"/>
  <c r="I33" s="1"/>
  <c r="G33"/>
  <c r="J33" s="1"/>
  <c r="C34"/>
  <c r="D34"/>
  <c r="E34"/>
  <c r="F34"/>
  <c r="G34"/>
  <c r="H34" s="1"/>
  <c r="C35"/>
  <c r="D35"/>
  <c r="E35"/>
  <c r="F35"/>
  <c r="G35"/>
  <c r="H35" s="1"/>
  <c r="C36"/>
  <c r="D36"/>
  <c r="E36"/>
  <c r="F36"/>
  <c r="G36"/>
  <c r="I36" s="1"/>
  <c r="C37"/>
  <c r="D37"/>
  <c r="E37"/>
  <c r="F37"/>
  <c r="I37" s="1"/>
  <c r="G37"/>
  <c r="J37" s="1"/>
  <c r="C38"/>
  <c r="D38"/>
  <c r="E38"/>
  <c r="F38"/>
  <c r="G38"/>
  <c r="H38" s="1"/>
  <c r="C39"/>
  <c r="D39"/>
  <c r="E39"/>
  <c r="F39"/>
  <c r="G39"/>
  <c r="H39" s="1"/>
  <c r="C40"/>
  <c r="D40"/>
  <c r="E40"/>
  <c r="F40"/>
  <c r="G40"/>
  <c r="I40" s="1"/>
  <c r="C41"/>
  <c r="D41"/>
  <c r="E41"/>
  <c r="F41"/>
  <c r="G41"/>
  <c r="J41" s="1"/>
  <c r="C42"/>
  <c r="D42"/>
  <c r="E42"/>
  <c r="F42"/>
  <c r="G42"/>
  <c r="H42" s="1"/>
  <c r="C43"/>
  <c r="D43"/>
  <c r="E43"/>
  <c r="F43"/>
  <c r="G43"/>
  <c r="H43" s="1"/>
  <c r="C44"/>
  <c r="D44"/>
  <c r="E44"/>
  <c r="F44"/>
  <c r="G44"/>
  <c r="I44" s="1"/>
  <c r="C45"/>
  <c r="D45"/>
  <c r="E45"/>
  <c r="F45"/>
  <c r="G45"/>
  <c r="J45" s="1"/>
  <c r="C46"/>
  <c r="D46"/>
  <c r="E46"/>
  <c r="F46"/>
  <c r="G46"/>
  <c r="H46" s="1"/>
  <c r="C47"/>
  <c r="D47"/>
  <c r="E47"/>
  <c r="F47"/>
  <c r="G47"/>
  <c r="H47" s="1"/>
  <c r="C48"/>
  <c r="D48"/>
  <c r="E48"/>
  <c r="F48"/>
  <c r="G48"/>
  <c r="I48" s="1"/>
  <c r="C49"/>
  <c r="D49"/>
  <c r="E49"/>
  <c r="F49"/>
  <c r="G49"/>
  <c r="J49" s="1"/>
  <c r="C50"/>
  <c r="D50"/>
  <c r="E50"/>
  <c r="F50"/>
  <c r="G50"/>
  <c r="H50" s="1"/>
  <c r="C51"/>
  <c r="D51"/>
  <c r="E51"/>
  <c r="F51"/>
  <c r="G51"/>
  <c r="H51" s="1"/>
  <c r="C52"/>
  <c r="D52"/>
  <c r="E52"/>
  <c r="F52"/>
  <c r="G52"/>
  <c r="I52" s="1"/>
  <c r="C53"/>
  <c r="D53"/>
  <c r="E53"/>
  <c r="F53"/>
  <c r="G53"/>
  <c r="J53" s="1"/>
  <c r="C54"/>
  <c r="D54"/>
  <c r="E54"/>
  <c r="F54"/>
  <c r="G54"/>
  <c r="H54" s="1"/>
  <c r="C55"/>
  <c r="D55"/>
  <c r="E55"/>
  <c r="F55"/>
  <c r="G55"/>
  <c r="H55" s="1"/>
  <c r="C56"/>
  <c r="D56"/>
  <c r="E56"/>
  <c r="F56"/>
  <c r="G56"/>
  <c r="I56" s="1"/>
  <c r="C57"/>
  <c r="D57"/>
  <c r="E57"/>
  <c r="F57"/>
  <c r="G57"/>
  <c r="J57" s="1"/>
  <c r="C58"/>
  <c r="D58"/>
  <c r="E58"/>
  <c r="F58"/>
  <c r="G58"/>
  <c r="H58" s="1"/>
  <c r="C59"/>
  <c r="D59"/>
  <c r="E59"/>
  <c r="F59"/>
  <c r="G59"/>
  <c r="H59" s="1"/>
  <c r="C60"/>
  <c r="D60"/>
  <c r="E60"/>
  <c r="F60"/>
  <c r="G60"/>
  <c r="I60" s="1"/>
  <c r="C61"/>
  <c r="D61"/>
  <c r="E61"/>
  <c r="F61"/>
  <c r="G61"/>
  <c r="J61" s="1"/>
  <c r="C62"/>
  <c r="D62"/>
  <c r="E62"/>
  <c r="F62"/>
  <c r="G62"/>
  <c r="H62" s="1"/>
  <c r="C63"/>
  <c r="D63"/>
  <c r="E63"/>
  <c r="F63"/>
  <c r="G63"/>
  <c r="H63" s="1"/>
  <c r="C64"/>
  <c r="D64"/>
  <c r="E64"/>
  <c r="F64"/>
  <c r="G64"/>
  <c r="I64" s="1"/>
  <c r="G12"/>
  <c r="J12" s="1"/>
  <c r="F12"/>
  <c r="E12"/>
  <c r="D12"/>
  <c r="C12"/>
  <c r="B13"/>
  <c r="B14"/>
  <c r="J14" s="1"/>
  <c r="B15"/>
  <c r="B16"/>
  <c r="B17"/>
  <c r="B18"/>
  <c r="J18" s="1"/>
  <c r="B19"/>
  <c r="B20"/>
  <c r="B21"/>
  <c r="B22"/>
  <c r="J22" s="1"/>
  <c r="B23"/>
  <c r="B24"/>
  <c r="B25"/>
  <c r="B26"/>
  <c r="J26" s="1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12"/>
  <c r="B11"/>
  <c r="B11" i="4"/>
  <c r="G12"/>
  <c r="I12" s="1"/>
  <c r="G13"/>
  <c r="I13" s="1"/>
  <c r="G14"/>
  <c r="J14" s="1"/>
  <c r="G15"/>
  <c r="H15" s="1"/>
  <c r="G16"/>
  <c r="H16" s="1"/>
  <c r="G17"/>
  <c r="I17" s="1"/>
  <c r="G18"/>
  <c r="J18" s="1"/>
  <c r="G19"/>
  <c r="H19" s="1"/>
  <c r="G20"/>
  <c r="H20" s="1"/>
  <c r="G21"/>
  <c r="I21" s="1"/>
  <c r="G22"/>
  <c r="J22" s="1"/>
  <c r="G23"/>
  <c r="H23" s="1"/>
  <c r="G24"/>
  <c r="H24" s="1"/>
  <c r="G25"/>
  <c r="I25" s="1"/>
  <c r="G26"/>
  <c r="J26" s="1"/>
  <c r="G27"/>
  <c r="H27" s="1"/>
  <c r="G28"/>
  <c r="H28" s="1"/>
  <c r="G29"/>
  <c r="I29" s="1"/>
  <c r="G30"/>
  <c r="J30" s="1"/>
  <c r="G31"/>
  <c r="H31" s="1"/>
  <c r="G32"/>
  <c r="H32" s="1"/>
  <c r="G33"/>
  <c r="I33" s="1"/>
  <c r="G34"/>
  <c r="J34" s="1"/>
  <c r="G35"/>
  <c r="H35" s="1"/>
  <c r="G36"/>
  <c r="H36" s="1"/>
  <c r="G37"/>
  <c r="I37" s="1"/>
  <c r="G38"/>
  <c r="J38" s="1"/>
  <c r="G39"/>
  <c r="H39" s="1"/>
  <c r="G40"/>
  <c r="H40" s="1"/>
  <c r="G41"/>
  <c r="I41" s="1"/>
  <c r="G42"/>
  <c r="J42" s="1"/>
  <c r="G43"/>
  <c r="H43" s="1"/>
  <c r="G44"/>
  <c r="H44" s="1"/>
  <c r="G45"/>
  <c r="I45" s="1"/>
  <c r="G46"/>
  <c r="J46" s="1"/>
  <c r="G47"/>
  <c r="H47" s="1"/>
  <c r="G48"/>
  <c r="H48" s="1"/>
  <c r="G49"/>
  <c r="I49" s="1"/>
  <c r="G50"/>
  <c r="J50" s="1"/>
  <c r="G51"/>
  <c r="H51" s="1"/>
  <c r="G52"/>
  <c r="H52" s="1"/>
  <c r="G53"/>
  <c r="I53" s="1"/>
  <c r="G54"/>
  <c r="J54" s="1"/>
  <c r="G55"/>
  <c r="H55" s="1"/>
  <c r="G56"/>
  <c r="H56" s="1"/>
  <c r="G57"/>
  <c r="I57" s="1"/>
  <c r="G58"/>
  <c r="J58" s="1"/>
  <c r="G59"/>
  <c r="H59" s="1"/>
  <c r="G60"/>
  <c r="H60" s="1"/>
  <c r="G61"/>
  <c r="I61" s="1"/>
  <c r="G62"/>
  <c r="J62" s="1"/>
  <c r="G63"/>
  <c r="H63" s="1"/>
  <c r="G64"/>
  <c r="I64" s="1"/>
  <c r="G11"/>
  <c r="F12"/>
  <c r="F13"/>
  <c r="F14"/>
  <c r="I14" s="1"/>
  <c r="F15"/>
  <c r="F16"/>
  <c r="F17"/>
  <c r="F18"/>
  <c r="I18" s="1"/>
  <c r="F19"/>
  <c r="F20"/>
  <c r="F21"/>
  <c r="F22"/>
  <c r="I22" s="1"/>
  <c r="F23"/>
  <c r="F24"/>
  <c r="F25"/>
  <c r="F26"/>
  <c r="I26" s="1"/>
  <c r="F27"/>
  <c r="F28"/>
  <c r="F29"/>
  <c r="F30"/>
  <c r="I30" s="1"/>
  <c r="F31"/>
  <c r="F32"/>
  <c r="F33"/>
  <c r="F34"/>
  <c r="I34" s="1"/>
  <c r="F35"/>
  <c r="F36"/>
  <c r="F37"/>
  <c r="F38"/>
  <c r="I38" s="1"/>
  <c r="F39"/>
  <c r="F40"/>
  <c r="F41"/>
  <c r="F42"/>
  <c r="I42" s="1"/>
  <c r="F43"/>
  <c r="F44"/>
  <c r="F45"/>
  <c r="F46"/>
  <c r="I46" s="1"/>
  <c r="F47"/>
  <c r="F48"/>
  <c r="F49"/>
  <c r="F50"/>
  <c r="I50" s="1"/>
  <c r="F51"/>
  <c r="F52"/>
  <c r="F53"/>
  <c r="F54"/>
  <c r="I54" s="1"/>
  <c r="F55"/>
  <c r="F56"/>
  <c r="F57"/>
  <c r="F58"/>
  <c r="I58" s="1"/>
  <c r="F59"/>
  <c r="F60"/>
  <c r="F61"/>
  <c r="F62"/>
  <c r="I62" s="1"/>
  <c r="F63"/>
  <c r="F64"/>
  <c r="F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11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B12"/>
  <c r="B13"/>
  <c r="B14"/>
  <c r="B15"/>
  <c r="J15" s="1"/>
  <c r="B16"/>
  <c r="B17"/>
  <c r="B18"/>
  <c r="B19"/>
  <c r="J19" s="1"/>
  <c r="B20"/>
  <c r="B21"/>
  <c r="B22"/>
  <c r="B23"/>
  <c r="J23" s="1"/>
  <c r="B24"/>
  <c r="B25"/>
  <c r="B26"/>
  <c r="B27"/>
  <c r="J27" s="1"/>
  <c r="B28"/>
  <c r="B29"/>
  <c r="B30"/>
  <c r="B31"/>
  <c r="J31" s="1"/>
  <c r="B32"/>
  <c r="B33"/>
  <c r="B34"/>
  <c r="B35"/>
  <c r="J35" s="1"/>
  <c r="B36"/>
  <c r="B37"/>
  <c r="B38"/>
  <c r="B39"/>
  <c r="J39" s="1"/>
  <c r="B40"/>
  <c r="B41"/>
  <c r="B42"/>
  <c r="B43"/>
  <c r="J43" s="1"/>
  <c r="B44"/>
  <c r="B45"/>
  <c r="B46"/>
  <c r="B47"/>
  <c r="J47" s="1"/>
  <c r="B48"/>
  <c r="B49"/>
  <c r="B50"/>
  <c r="B51"/>
  <c r="J51" s="1"/>
  <c r="B52"/>
  <c r="B53"/>
  <c r="B54"/>
  <c r="B55"/>
  <c r="J55" s="1"/>
  <c r="B56"/>
  <c r="B57"/>
  <c r="B58"/>
  <c r="B59"/>
  <c r="J59" s="1"/>
  <c r="B60"/>
  <c r="B61"/>
  <c r="B62"/>
  <c r="B63"/>
  <c r="J63" s="1"/>
  <c r="B64"/>
  <c r="J63" i="3"/>
  <c r="H63"/>
  <c r="J62"/>
  <c r="I62"/>
  <c r="H62"/>
  <c r="J61"/>
  <c r="I61"/>
  <c r="H61"/>
  <c r="J60"/>
  <c r="I60"/>
  <c r="H60"/>
  <c r="J59"/>
  <c r="I59"/>
  <c r="H59"/>
  <c r="J58"/>
  <c r="I58"/>
  <c r="H58"/>
  <c r="J57"/>
  <c r="I57"/>
  <c r="H57"/>
  <c r="J56"/>
  <c r="I56"/>
  <c r="H56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4"/>
  <c r="I44"/>
  <c r="H44"/>
  <c r="J43"/>
  <c r="I43"/>
  <c r="H43"/>
  <c r="J42"/>
  <c r="I42"/>
  <c r="H42"/>
  <c r="J41"/>
  <c r="I41"/>
  <c r="H41"/>
  <c r="J40"/>
  <c r="I40"/>
  <c r="H40"/>
  <c r="J39"/>
  <c r="I39"/>
  <c r="H39"/>
  <c r="J38"/>
  <c r="I38"/>
  <c r="H38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I14"/>
  <c r="H14"/>
  <c r="J13"/>
  <c r="I13"/>
  <c r="H13"/>
  <c r="H12"/>
  <c r="J11"/>
  <c r="I11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1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12"/>
  <c r="H61" i="4" l="1"/>
  <c r="H57"/>
  <c r="H53"/>
  <c r="H49"/>
  <c r="H45"/>
  <c r="H41"/>
  <c r="H37"/>
  <c r="H33"/>
  <c r="H29"/>
  <c r="H25"/>
  <c r="H21"/>
  <c r="H17"/>
  <c r="H13"/>
  <c r="H12" i="5"/>
  <c r="H60"/>
  <c r="H56"/>
  <c r="H52"/>
  <c r="H48"/>
  <c r="H44"/>
  <c r="H40"/>
  <c r="H36"/>
  <c r="H32"/>
  <c r="H28"/>
  <c r="H24"/>
  <c r="H20"/>
  <c r="H16"/>
  <c r="I12"/>
  <c r="I61"/>
  <c r="I57"/>
  <c r="I53"/>
  <c r="I49"/>
  <c r="I45"/>
  <c r="I41"/>
  <c r="J62"/>
  <c r="J58"/>
  <c r="J54"/>
  <c r="J50"/>
  <c r="J46"/>
  <c r="J42"/>
  <c r="J38"/>
  <c r="J34"/>
  <c r="J30"/>
  <c r="H52" i="7"/>
  <c r="H44"/>
  <c r="H40"/>
  <c r="H36"/>
  <c r="H28"/>
  <c r="H24"/>
  <c r="H20"/>
  <c r="H16"/>
  <c r="H12"/>
  <c r="I60"/>
  <c r="I56"/>
  <c r="I51"/>
  <c r="I47"/>
  <c r="I43"/>
  <c r="I39"/>
  <c r="I35"/>
  <c r="I31"/>
  <c r="I27"/>
  <c r="I23"/>
  <c r="I19"/>
  <c r="I15"/>
  <c r="J59"/>
  <c r="J55"/>
  <c r="J34"/>
  <c r="J30"/>
  <c r="J26"/>
  <c r="J22"/>
  <c r="J18"/>
  <c r="H62" i="4"/>
  <c r="H58"/>
  <c r="H54"/>
  <c r="H50"/>
  <c r="H46"/>
  <c r="H42"/>
  <c r="H38"/>
  <c r="H34"/>
  <c r="H30"/>
  <c r="H26"/>
  <c r="H22"/>
  <c r="H18"/>
  <c r="H14"/>
  <c r="I63"/>
  <c r="I59"/>
  <c r="I55"/>
  <c r="I51"/>
  <c r="I47"/>
  <c r="I43"/>
  <c r="I39"/>
  <c r="I35"/>
  <c r="I31"/>
  <c r="I27"/>
  <c r="I23"/>
  <c r="I19"/>
  <c r="I15"/>
  <c r="J64"/>
  <c r="J60"/>
  <c r="J56"/>
  <c r="J52"/>
  <c r="J48"/>
  <c r="J44"/>
  <c r="J40"/>
  <c r="J36"/>
  <c r="J32"/>
  <c r="J28"/>
  <c r="J24"/>
  <c r="J20"/>
  <c r="J16"/>
  <c r="H61" i="5"/>
  <c r="H57"/>
  <c r="H53"/>
  <c r="H49"/>
  <c r="H45"/>
  <c r="H41"/>
  <c r="H37"/>
  <c r="H33"/>
  <c r="H29"/>
  <c r="H25"/>
  <c r="H21"/>
  <c r="H17"/>
  <c r="H13"/>
  <c r="I62"/>
  <c r="I58"/>
  <c r="I54"/>
  <c r="I50"/>
  <c r="I46"/>
  <c r="I42"/>
  <c r="I38"/>
  <c r="I34"/>
  <c r="I30"/>
  <c r="I26"/>
  <c r="I22"/>
  <c r="I18"/>
  <c r="I14"/>
  <c r="J63"/>
  <c r="J59"/>
  <c r="J55"/>
  <c r="J51"/>
  <c r="J47"/>
  <c r="J43"/>
  <c r="J39"/>
  <c r="J35"/>
  <c r="J31"/>
  <c r="J27"/>
  <c r="J23"/>
  <c r="J19"/>
  <c r="J15"/>
  <c r="H32" i="7"/>
  <c r="H41"/>
  <c r="H25"/>
  <c r="H13"/>
  <c r="I61"/>
  <c r="I57"/>
  <c r="I52"/>
  <c r="I48"/>
  <c r="I44"/>
  <c r="I40"/>
  <c r="I36"/>
  <c r="I32"/>
  <c r="I28"/>
  <c r="I24"/>
  <c r="I20"/>
  <c r="I16"/>
  <c r="J11"/>
  <c r="J60"/>
  <c r="J56"/>
  <c r="J52"/>
  <c r="J48"/>
  <c r="J44"/>
  <c r="J40"/>
  <c r="I60" i="4"/>
  <c r="I56"/>
  <c r="I52"/>
  <c r="I48"/>
  <c r="I44"/>
  <c r="I40"/>
  <c r="I36"/>
  <c r="I32"/>
  <c r="I28"/>
  <c r="I24"/>
  <c r="I20"/>
  <c r="I16"/>
  <c r="J12"/>
  <c r="J61"/>
  <c r="J57"/>
  <c r="J53"/>
  <c r="J49"/>
  <c r="J45"/>
  <c r="J41"/>
  <c r="J37"/>
  <c r="J33"/>
  <c r="J29"/>
  <c r="J25"/>
  <c r="J21"/>
  <c r="J17"/>
  <c r="J13"/>
  <c r="I63" i="5"/>
  <c r="I59"/>
  <c r="I55"/>
  <c r="I51"/>
  <c r="I47"/>
  <c r="I43"/>
  <c r="I39"/>
  <c r="I35"/>
  <c r="I31"/>
  <c r="I27"/>
  <c r="I23"/>
  <c r="I19"/>
  <c r="I15"/>
  <c r="J64"/>
  <c r="J60"/>
  <c r="J56"/>
  <c r="J52"/>
  <c r="J48"/>
  <c r="J44"/>
  <c r="J40"/>
  <c r="J36"/>
  <c r="J32"/>
  <c r="J28"/>
  <c r="J24"/>
  <c r="J20"/>
  <c r="J16"/>
  <c r="H29" i="7"/>
  <c r="I62"/>
  <c r="I58"/>
  <c r="I53"/>
  <c r="I49"/>
  <c r="I45"/>
  <c r="I41"/>
  <c r="I33"/>
  <c r="I29"/>
  <c r="I25"/>
  <c r="I21"/>
  <c r="I17"/>
  <c r="I13"/>
  <c r="J41"/>
  <c r="J36"/>
  <c r="J28"/>
  <c r="J24"/>
  <c r="J20"/>
  <c r="J16"/>
  <c r="H12" i="4"/>
  <c r="I50" i="7"/>
  <c r="I46"/>
  <c r="I42"/>
  <c r="I38"/>
  <c r="J25"/>
  <c r="H33"/>
  <c r="H21"/>
  <c r="H37"/>
  <c r="H19"/>
  <c r="H23"/>
  <c r="H27"/>
  <c r="H31"/>
  <c r="H35"/>
  <c r="H39"/>
  <c r="H55"/>
  <c r="H14"/>
  <c r="H22"/>
  <c r="H34"/>
  <c r="H38"/>
  <c r="H54"/>
  <c r="H58"/>
  <c r="H17"/>
  <c r="H49"/>
  <c r="H53"/>
  <c r="H57"/>
  <c r="H61"/>
  <c r="H15"/>
  <c r="H43"/>
  <c r="H47"/>
  <c r="H51"/>
  <c r="H59"/>
  <c r="H63"/>
  <c r="H18"/>
  <c r="H26"/>
  <c r="H30"/>
  <c r="H42"/>
  <c r="H46"/>
  <c r="H50"/>
  <c r="H62"/>
</calcChain>
</file>

<file path=xl/sharedStrings.xml><?xml version="1.0" encoding="utf-8"?>
<sst xmlns="http://schemas.openxmlformats.org/spreadsheetml/2006/main" count="675" uniqueCount="80">
  <si>
    <t>Deals</t>
  </si>
  <si>
    <t>Amount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</si>
  <si>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</si>
  <si>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</si>
  <si>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</si>
  <si>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</si>
  <si>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</si>
  <si>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</si>
  <si>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</si>
  <si>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</si>
  <si>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</si>
  <si>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</si>
  <si>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</si>
  <si>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</si>
  <si>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</si>
  <si>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</si>
  <si>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</si>
  <si>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</si>
  <si>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</si>
  <si>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</si>
  <si>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</si>
  <si>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</si>
  <si>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</si>
  <si>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</si>
  <si>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</si>
  <si>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</si>
  <si>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</si>
  <si>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</si>
  <si>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</si>
  <si>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</si>
  <si>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</si>
  <si>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</si>
  <si>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</si>
  <si>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</si>
  <si>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</si>
  <si>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</si>
  <si>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</si>
  <si>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</si>
  <si>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</si>
  <si>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</si>
  <si>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</si>
  <si>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</si>
  <si>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</si>
  <si>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</si>
  <si>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</si>
  <si>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</si>
  <si>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</si>
  <si>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</si>
  <si>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</si>
  <si>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</si>
  <si>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</si>
  <si>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</si>
  <si>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Unknown</t>
  </si>
  <si>
    <t>AK</t>
  </si>
  <si>
    <t>WY</t>
  </si>
  <si>
    <t>U.S. Total</t>
  </si>
  <si>
    <t>State</t>
  </si>
  <si>
    <t xml:space="preserve">Source: </t>
  </si>
  <si>
    <t>National Venture Capital Association and PricewaterhouseCoopers Moneytree Survey</t>
  </si>
  <si>
    <t>Prepared by:</t>
  </si>
  <si>
    <t>SSTI</t>
  </si>
  <si>
    <t>U.S. Venture Capital Investment Dollars and Deals by State, 2008-13</t>
  </si>
  <si>
    <t>U.S. Venture Capital Investment Dollars by State, 2008-13</t>
  </si>
  <si>
    <t>1-year (2012-13)</t>
  </si>
  <si>
    <t>Change (%)</t>
  </si>
  <si>
    <t>5-year (2008-13)</t>
  </si>
  <si>
    <t>2013 Rank</t>
  </si>
  <si>
    <t>U.S. Venture Capital Investment Deals by State, 2008-13</t>
  </si>
  <si>
    <t>NA</t>
  </si>
  <si>
    <t>Share of Total U.S. Venture Capital Investment Dollars by State, 2008-13</t>
  </si>
  <si>
    <t>Change (absolute)</t>
  </si>
  <si>
    <t>Share of Total U.S. Venture Capital Investment Deals by State, 2008-13</t>
  </si>
  <si>
    <t>Note: Top ten states in each column are highlighted in green</t>
  </si>
  <si>
    <t>Population by State, 2008-13</t>
  </si>
  <si>
    <t>U.S. Census Bureau</t>
  </si>
  <si>
    <t>U.S. Venture Capital Investment Dollars Per Capita by State, 2008-13</t>
  </si>
  <si>
    <t>National Venture Capital Association and PricewaterhouseCoopers Moneytree Survey &amp; U.S. Census Bureau</t>
  </si>
  <si>
    <t>U.S. Venture Capital Investment Deals Per 100,000 Residents by State, 2008-13</t>
  </si>
  <si>
    <t>Average Venture Capital Size by State, 2008-13</t>
  </si>
  <si>
    <t xml:space="preserve">National Venture Capital Association and PricewaterhouseCoopers Moneytree Survey 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</si>
</sst>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Font="1"/>
    <xf numFmtId="0" fontId="2" fillId="0" borderId="0" xfId="0" applyFont="1"/>
    <xf numFmtId="3" fontId="0" fillId="0" borderId="1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Fill="1" applyBorder="1"/>
    <xf numFmtId="0" fontId="2" fillId="0" borderId="9" xfId="0" applyFont="1" applyFill="1" applyBorder="1"/>
    <xf numFmtId="0" fontId="2" fillId="0" borderId="5" xfId="0" applyFont="1" applyBorder="1"/>
    <xf numFmtId="0" fontId="3" fillId="0" borderId="0" xfId="0" applyFont="1"/>
    <xf numFmtId="0" fontId="4" fillId="0" borderId="0" xfId="1" applyAlignment="1" applyProtection="1"/>
    <xf numFmtId="164" fontId="0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right"/>
    </xf>
    <xf numFmtId="0" fontId="0" fillId="0" borderId="11" xfId="0" applyBorder="1"/>
    <xf numFmtId="10" fontId="0" fillId="0" borderId="3" xfId="0" applyNumberFormat="1" applyBorder="1"/>
    <xf numFmtId="164" fontId="0" fillId="0" borderId="12" xfId="0" applyNumberFormat="1" applyFont="1" applyBorder="1" applyAlignment="1">
      <alignment horizontal="right"/>
    </xf>
    <xf numFmtId="10" fontId="0" fillId="0" borderId="1" xfId="0" applyNumberFormat="1" applyBorder="1"/>
    <xf numFmtId="0" fontId="2" fillId="0" borderId="13" xfId="0" applyFont="1" applyBorder="1"/>
    <xf numFmtId="0" fontId="2" fillId="0" borderId="9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right"/>
    </xf>
    <xf numFmtId="3" fontId="0" fillId="0" borderId="11" xfId="0" applyNumberFormat="1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7" xfId="0" applyFont="1" applyFill="1" applyBorder="1"/>
    <xf numFmtId="10" fontId="0" fillId="0" borderId="5" xfId="0" applyNumberFormat="1" applyBorder="1"/>
    <xf numFmtId="10" fontId="0" fillId="0" borderId="7" xfId="0" applyNumberFormat="1" applyBorder="1"/>
    <xf numFmtId="10" fontId="0" fillId="0" borderId="11" xfId="0" applyNumberFormat="1" applyBorder="1"/>
    <xf numFmtId="10" fontId="0" fillId="0" borderId="0" xfId="0" applyNumberFormat="1" applyBorder="1"/>
    <xf numFmtId="10" fontId="0" fillId="0" borderId="12" xfId="0" applyNumberFormat="1" applyBorder="1"/>
    <xf numFmtId="10" fontId="0" fillId="0" borderId="8" xfId="0" applyNumberFormat="1" applyBorder="1"/>
    <xf numFmtId="0" fontId="5" fillId="0" borderId="0" xfId="0" applyFont="1" applyFill="1" applyBorder="1"/>
    <xf numFmtId="3" fontId="0" fillId="0" borderId="0" xfId="0" applyNumberFormat="1" applyBorder="1" applyAlignment="1" applyProtection="1">
      <alignment horizontal="right"/>
      <protection locked="0"/>
    </xf>
    <xf numFmtId="3" fontId="0" fillId="0" borderId="5" xfId="0" applyNumberFormat="1" applyBorder="1"/>
    <xf numFmtId="3" fontId="0" fillId="0" borderId="11" xfId="0" applyNumberFormat="1" applyBorder="1"/>
    <xf numFmtId="3" fontId="0" fillId="0" borderId="6" xfId="0" applyNumberFormat="1" applyBorder="1"/>
    <xf numFmtId="3" fontId="0" fillId="0" borderId="1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7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65" fontId="0" fillId="0" borderId="5" xfId="0" applyNumberFormat="1" applyBorder="1"/>
    <xf numFmtId="165" fontId="0" fillId="0" borderId="11" xfId="0" applyNumberFormat="1" applyBorder="1"/>
    <xf numFmtId="165" fontId="0" fillId="0" borderId="1" xfId="0" applyNumberFormat="1" applyBorder="1"/>
    <xf numFmtId="165" fontId="0" fillId="0" borderId="0" xfId="0" applyNumberFormat="1" applyBorder="1"/>
    <xf numFmtId="165" fontId="0" fillId="0" borderId="7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0" fontId="0" fillId="0" borderId="6" xfId="0" applyNumberFormat="1" applyBorder="1"/>
    <xf numFmtId="4" fontId="0" fillId="0" borderId="0" xfId="0" applyNumberFormat="1" applyBorder="1"/>
    <xf numFmtId="4" fontId="0" fillId="0" borderId="7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12" xfId="0" applyNumberFormat="1" applyBorder="1"/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6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nsus.gov/popest/index.html" TargetMode="External"/><Relationship Id="rId1" Type="http://schemas.openxmlformats.org/officeDocument/2006/relationships/hyperlink" Target="http://ssti.org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ssti.org/" TargetMode="External"/><Relationship Id="rId1" Type="http://schemas.openxmlformats.org/officeDocument/2006/relationships/hyperlink" Target="https://www.pwcmoneytree.com/MTPublic/ns/nav.jsp?page=histori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5"/>
  <sheetViews>
    <sheetView workbookViewId="0"/>
  </sheetViews>
  <sheetFormatPr defaultRowHeight="15"/>
  <cols>
    <col min="1" max="1" width="12.28515625" customWidth="1"/>
    <col min="2" max="2" width="6.85546875" customWidth="1"/>
    <col min="3" max="3" width="16.42578125" customWidth="1"/>
    <col min="4" max="4" width="7" customWidth="1"/>
    <col min="5" max="5" width="15.5703125" customWidth="1"/>
    <col min="6" max="6" width="6.42578125" customWidth="1"/>
    <col min="7" max="7" width="15.7109375" customWidth="1"/>
    <col min="8" max="8" width="7.140625" customWidth="1"/>
    <col min="9" max="9" width="15.7109375" customWidth="1"/>
    <col min="10" max="10" width="6.5703125" customWidth="1"/>
    <col min="11" max="11" width="16.7109375" customWidth="1"/>
    <col min="12" max="12" width="7.28515625" customWidth="1"/>
    <col min="13" max="13" width="18.7109375" customWidth="1"/>
    <col min="14" max="14" width="8.5703125" customWidth="1"/>
  </cols>
  <sheetData>
    <row r="1" spans="1:13" ht="21">
      <c r="A1" s="1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customHeight="1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t="s">
        <v>57</v>
      </c>
      <c r="B3" s="12" t="s">
        <v>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t="s">
        <v>59</v>
      </c>
      <c r="B4" s="12" t="s">
        <v>60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2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2" t="s">
        <v>61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0"/>
      <c r="B9" s="77">
        <v>2008</v>
      </c>
      <c r="C9" s="76"/>
      <c r="D9" s="76">
        <v>2009</v>
      </c>
      <c r="E9" s="76"/>
      <c r="F9" s="76">
        <v>2010</v>
      </c>
      <c r="G9" s="76"/>
      <c r="H9" s="76">
        <v>2011</v>
      </c>
      <c r="I9" s="76"/>
      <c r="J9" s="76">
        <v>2012</v>
      </c>
      <c r="K9" s="76"/>
      <c r="L9" s="76">
        <v>2013</v>
      </c>
      <c r="M9" s="76"/>
    </row>
    <row r="10" spans="1:13">
      <c r="A10" s="21" t="s">
        <v>56</v>
      </c>
      <c r="B10" s="25" t="s">
        <v>0</v>
      </c>
      <c r="C10" s="26" t="s">
        <v>1</v>
      </c>
      <c r="D10" s="25" t="s">
        <v>0</v>
      </c>
      <c r="E10" s="26" t="s">
        <v>1</v>
      </c>
      <c r="F10" s="25" t="s">
        <v>0</v>
      </c>
      <c r="G10" s="26" t="s">
        <v>1</v>
      </c>
      <c r="H10" s="25" t="s">
        <v>0</v>
      </c>
      <c r="I10" s="26" t="s">
        <v>1</v>
      </c>
      <c r="J10" s="25" t="s">
        <v>0</v>
      </c>
      <c r="K10" s="26" t="s">
        <v>1</v>
      </c>
      <c r="L10" s="25" t="s">
        <v>0</v>
      </c>
      <c r="M10" s="26" t="s">
        <v>1</v>
      </c>
    </row>
    <row r="11" spans="1:13">
      <c r="A11" s="7" t="s">
        <v>55</v>
      </c>
      <c r="B11" s="3">
        <v>4168</v>
      </c>
      <c r="C11" s="4">
        <v>30112504400</v>
      </c>
      <c r="D11" s="3">
        <v>3133</v>
      </c>
      <c r="E11" s="4">
        <v>20500872900</v>
      </c>
      <c r="F11" s="3">
        <v>3612</v>
      </c>
      <c r="G11" s="4">
        <v>23386821100</v>
      </c>
      <c r="H11" s="3">
        <v>3937</v>
      </c>
      <c r="I11" s="4">
        <v>29462811000</v>
      </c>
      <c r="J11" s="3">
        <v>3858</v>
      </c>
      <c r="K11" s="4">
        <v>27323393300</v>
      </c>
      <c r="L11" s="3">
        <v>3995</v>
      </c>
      <c r="M11" s="4">
        <v>29364958100</v>
      </c>
    </row>
    <row r="12" spans="1:13">
      <c r="A12" s="7" t="s">
        <v>53</v>
      </c>
      <c r="B12" s="3">
        <v>0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4">
        <v>0</v>
      </c>
      <c r="J12" s="3">
        <v>0</v>
      </c>
      <c r="K12" s="4">
        <v>0</v>
      </c>
      <c r="L12" s="3">
        <v>0</v>
      </c>
      <c r="M12" s="4">
        <v>0</v>
      </c>
    </row>
    <row r="13" spans="1:13">
      <c r="A13" s="7" t="s">
        <v>2</v>
      </c>
      <c r="B13" s="3">
        <v>9</v>
      </c>
      <c r="C13" s="4">
        <v>22826000</v>
      </c>
      <c r="D13" s="3">
        <v>10</v>
      </c>
      <c r="E13" s="4">
        <v>43177000</v>
      </c>
      <c r="F13" s="3">
        <v>2</v>
      </c>
      <c r="G13" s="4">
        <v>600000</v>
      </c>
      <c r="H13" s="3">
        <v>2</v>
      </c>
      <c r="I13" s="4">
        <v>3515000</v>
      </c>
      <c r="J13" s="3">
        <v>6</v>
      </c>
      <c r="K13" s="4">
        <v>23106000</v>
      </c>
      <c r="L13" s="3">
        <v>5</v>
      </c>
      <c r="M13" s="4">
        <v>5237000</v>
      </c>
    </row>
    <row r="14" spans="1:13">
      <c r="A14" s="7" t="s">
        <v>3</v>
      </c>
      <c r="B14" s="3">
        <v>0</v>
      </c>
      <c r="C14" s="4">
        <v>0</v>
      </c>
      <c r="D14" s="3">
        <v>0</v>
      </c>
      <c r="E14" s="4">
        <v>0</v>
      </c>
      <c r="F14" s="3">
        <v>1</v>
      </c>
      <c r="G14" s="4">
        <v>5000100</v>
      </c>
      <c r="H14" s="3">
        <v>0</v>
      </c>
      <c r="I14" s="4">
        <v>0</v>
      </c>
      <c r="J14" s="3">
        <v>1</v>
      </c>
      <c r="K14" s="4">
        <v>5000000</v>
      </c>
      <c r="L14" s="3">
        <v>6</v>
      </c>
      <c r="M14" s="4">
        <v>86557000</v>
      </c>
    </row>
    <row r="15" spans="1:13">
      <c r="A15" s="7" t="s">
        <v>4</v>
      </c>
      <c r="B15" s="3">
        <v>22</v>
      </c>
      <c r="C15" s="4">
        <v>228450500</v>
      </c>
      <c r="D15" s="3">
        <v>18</v>
      </c>
      <c r="E15" s="4">
        <v>92687000</v>
      </c>
      <c r="F15" s="3">
        <v>16</v>
      </c>
      <c r="G15" s="4">
        <v>78430100</v>
      </c>
      <c r="H15" s="3">
        <v>22</v>
      </c>
      <c r="I15" s="4">
        <v>229138200</v>
      </c>
      <c r="J15" s="3">
        <v>18</v>
      </c>
      <c r="K15" s="4">
        <v>233438100</v>
      </c>
      <c r="L15" s="3">
        <v>25</v>
      </c>
      <c r="M15" s="4">
        <v>113299300</v>
      </c>
    </row>
    <row r="16" spans="1:13">
      <c r="A16" s="7" t="s">
        <v>5</v>
      </c>
      <c r="B16" s="3">
        <v>1694</v>
      </c>
      <c r="C16" s="4">
        <v>14897465100</v>
      </c>
      <c r="D16" s="3">
        <v>1284</v>
      </c>
      <c r="E16" s="4">
        <v>10279493200</v>
      </c>
      <c r="F16" s="3">
        <v>1450</v>
      </c>
      <c r="G16" s="4">
        <v>11879510800</v>
      </c>
      <c r="H16" s="3">
        <v>1594</v>
      </c>
      <c r="I16" s="4">
        <v>14723780900</v>
      </c>
      <c r="J16" s="3">
        <v>1602</v>
      </c>
      <c r="K16" s="4">
        <v>14536793500</v>
      </c>
      <c r="L16" s="3">
        <v>1599</v>
      </c>
      <c r="M16" s="4">
        <v>14669977200</v>
      </c>
    </row>
    <row r="17" spans="1:13">
      <c r="A17" s="7" t="s">
        <v>6</v>
      </c>
      <c r="B17" s="3">
        <v>115</v>
      </c>
      <c r="C17" s="4">
        <v>872324900</v>
      </c>
      <c r="D17" s="3">
        <v>93</v>
      </c>
      <c r="E17" s="4">
        <v>625138200</v>
      </c>
      <c r="F17" s="3">
        <v>87</v>
      </c>
      <c r="G17" s="4">
        <v>449929600</v>
      </c>
      <c r="H17" s="3">
        <v>107</v>
      </c>
      <c r="I17" s="4">
        <v>615706300</v>
      </c>
      <c r="J17" s="3">
        <v>105</v>
      </c>
      <c r="K17" s="4">
        <v>588976300</v>
      </c>
      <c r="L17" s="3">
        <v>79</v>
      </c>
      <c r="M17" s="4">
        <v>414830000</v>
      </c>
    </row>
    <row r="18" spans="1:13">
      <c r="A18" s="7" t="s">
        <v>7</v>
      </c>
      <c r="B18" s="3">
        <v>42</v>
      </c>
      <c r="C18" s="4">
        <v>236101100</v>
      </c>
      <c r="D18" s="3">
        <v>42</v>
      </c>
      <c r="E18" s="4">
        <v>190240100</v>
      </c>
      <c r="F18" s="3">
        <v>63</v>
      </c>
      <c r="G18" s="4">
        <v>218156600</v>
      </c>
      <c r="H18" s="3">
        <v>56</v>
      </c>
      <c r="I18" s="4">
        <v>156729700</v>
      </c>
      <c r="J18" s="3">
        <v>50</v>
      </c>
      <c r="K18" s="4">
        <v>152627200</v>
      </c>
      <c r="L18" s="3">
        <v>53</v>
      </c>
      <c r="M18" s="4">
        <v>182000700</v>
      </c>
    </row>
    <row r="19" spans="1:13">
      <c r="A19" s="7" t="s">
        <v>8</v>
      </c>
      <c r="B19" s="3">
        <v>14</v>
      </c>
      <c r="C19" s="4">
        <v>35378000</v>
      </c>
      <c r="D19" s="3">
        <v>9</v>
      </c>
      <c r="E19" s="4">
        <v>59180400</v>
      </c>
      <c r="F19" s="3">
        <v>16</v>
      </c>
      <c r="G19" s="4">
        <v>107454900</v>
      </c>
      <c r="H19" s="3">
        <v>11</v>
      </c>
      <c r="I19" s="4">
        <v>53419600</v>
      </c>
      <c r="J19" s="3">
        <v>27</v>
      </c>
      <c r="K19" s="4">
        <v>60816200</v>
      </c>
      <c r="L19" s="3">
        <v>33</v>
      </c>
      <c r="M19" s="4">
        <v>286455600</v>
      </c>
    </row>
    <row r="20" spans="1:13">
      <c r="A20" s="7" t="s">
        <v>9</v>
      </c>
      <c r="B20" s="3">
        <v>9</v>
      </c>
      <c r="C20" s="4">
        <v>78965900</v>
      </c>
      <c r="D20" s="3">
        <v>7</v>
      </c>
      <c r="E20" s="4">
        <v>20609100</v>
      </c>
      <c r="F20" s="3">
        <v>9</v>
      </c>
      <c r="G20" s="4">
        <v>32176000</v>
      </c>
      <c r="H20" s="3">
        <v>10</v>
      </c>
      <c r="I20" s="4">
        <v>26234200</v>
      </c>
      <c r="J20" s="3">
        <v>7</v>
      </c>
      <c r="K20" s="4">
        <v>9554900</v>
      </c>
      <c r="L20" s="3">
        <v>5</v>
      </c>
      <c r="M20" s="4">
        <v>70793000</v>
      </c>
    </row>
    <row r="21" spans="1:13">
      <c r="A21" s="7" t="s">
        <v>10</v>
      </c>
      <c r="B21" s="3">
        <v>44</v>
      </c>
      <c r="C21" s="4">
        <v>326042200</v>
      </c>
      <c r="D21" s="3">
        <v>37</v>
      </c>
      <c r="E21" s="4">
        <v>341627100</v>
      </c>
      <c r="F21" s="3">
        <v>46</v>
      </c>
      <c r="G21" s="4">
        <v>239383100</v>
      </c>
      <c r="H21" s="3">
        <v>55</v>
      </c>
      <c r="I21" s="4">
        <v>346284400</v>
      </c>
      <c r="J21" s="3">
        <v>34</v>
      </c>
      <c r="K21" s="4">
        <v>199110400</v>
      </c>
      <c r="L21" s="3">
        <v>47</v>
      </c>
      <c r="M21" s="4">
        <v>420989400</v>
      </c>
    </row>
    <row r="22" spans="1:13">
      <c r="A22" s="7" t="s">
        <v>11</v>
      </c>
      <c r="B22" s="3">
        <v>80</v>
      </c>
      <c r="C22" s="4">
        <v>418530800</v>
      </c>
      <c r="D22" s="3">
        <v>46</v>
      </c>
      <c r="E22" s="4">
        <v>313618900</v>
      </c>
      <c r="F22" s="3">
        <v>69</v>
      </c>
      <c r="G22" s="4">
        <v>338426000</v>
      </c>
      <c r="H22" s="3">
        <v>60</v>
      </c>
      <c r="I22" s="4">
        <v>383448100</v>
      </c>
      <c r="J22" s="3">
        <v>55</v>
      </c>
      <c r="K22" s="4">
        <v>262783300</v>
      </c>
      <c r="L22" s="3">
        <v>41</v>
      </c>
      <c r="M22" s="4">
        <v>411806400</v>
      </c>
    </row>
    <row r="23" spans="1:13">
      <c r="A23" s="7" t="s">
        <v>12</v>
      </c>
      <c r="B23" s="3">
        <v>7</v>
      </c>
      <c r="C23" s="4">
        <v>7500000</v>
      </c>
      <c r="D23" s="3">
        <v>3</v>
      </c>
      <c r="E23" s="4">
        <v>7364000</v>
      </c>
      <c r="F23" s="3">
        <v>3</v>
      </c>
      <c r="G23" s="4">
        <v>9499900</v>
      </c>
      <c r="H23" s="3">
        <v>3</v>
      </c>
      <c r="I23" s="4">
        <v>600000</v>
      </c>
      <c r="J23" s="3">
        <v>3</v>
      </c>
      <c r="K23" s="4">
        <v>645000</v>
      </c>
      <c r="L23" s="3">
        <v>3</v>
      </c>
      <c r="M23" s="4">
        <v>2469000</v>
      </c>
    </row>
    <row r="24" spans="1:13">
      <c r="A24" s="7" t="s">
        <v>13</v>
      </c>
      <c r="B24" s="3">
        <v>8</v>
      </c>
      <c r="C24" s="4">
        <v>58202500</v>
      </c>
      <c r="D24" s="3">
        <v>9</v>
      </c>
      <c r="E24" s="4">
        <v>84053100</v>
      </c>
      <c r="F24" s="3">
        <v>2</v>
      </c>
      <c r="G24" s="4">
        <v>51500000</v>
      </c>
      <c r="H24" s="3">
        <v>3</v>
      </c>
      <c r="I24" s="4">
        <v>28402000</v>
      </c>
      <c r="J24" s="3">
        <v>1</v>
      </c>
      <c r="K24" s="4">
        <v>5000000</v>
      </c>
      <c r="L24" s="3">
        <v>2</v>
      </c>
      <c r="M24" s="4">
        <v>22499900</v>
      </c>
    </row>
    <row r="25" spans="1:13">
      <c r="A25" s="7" t="s">
        <v>14</v>
      </c>
      <c r="B25" s="3">
        <v>6</v>
      </c>
      <c r="C25" s="4">
        <v>22778000</v>
      </c>
      <c r="D25" s="3">
        <v>4</v>
      </c>
      <c r="E25" s="4">
        <v>14606000</v>
      </c>
      <c r="F25" s="3">
        <v>4</v>
      </c>
      <c r="G25" s="4">
        <v>7750000</v>
      </c>
      <c r="H25" s="3">
        <v>3</v>
      </c>
      <c r="I25" s="4">
        <v>5145000</v>
      </c>
      <c r="J25" s="3">
        <v>4</v>
      </c>
      <c r="K25" s="4">
        <v>15150000</v>
      </c>
      <c r="L25" s="3">
        <v>2</v>
      </c>
      <c r="M25" s="4">
        <v>6500000</v>
      </c>
    </row>
    <row r="26" spans="1:13">
      <c r="A26" s="7" t="s">
        <v>15</v>
      </c>
      <c r="B26" s="3">
        <v>78</v>
      </c>
      <c r="C26" s="4">
        <v>501613000</v>
      </c>
      <c r="D26" s="3">
        <v>55</v>
      </c>
      <c r="E26" s="4">
        <v>258710100</v>
      </c>
      <c r="F26" s="3">
        <v>75</v>
      </c>
      <c r="G26" s="4">
        <v>658593000</v>
      </c>
      <c r="H26" s="3">
        <v>101</v>
      </c>
      <c r="I26" s="4">
        <v>769817600</v>
      </c>
      <c r="J26" s="3">
        <v>83</v>
      </c>
      <c r="K26" s="4">
        <v>594432100</v>
      </c>
      <c r="L26" s="3">
        <v>90</v>
      </c>
      <c r="M26" s="4">
        <v>427878900</v>
      </c>
    </row>
    <row r="27" spans="1:13">
      <c r="A27" s="7" t="s">
        <v>16</v>
      </c>
      <c r="B27" s="3">
        <v>14</v>
      </c>
      <c r="C27" s="4">
        <v>93689400</v>
      </c>
      <c r="D27" s="3">
        <v>15</v>
      </c>
      <c r="E27" s="4">
        <v>232077900</v>
      </c>
      <c r="F27" s="3">
        <v>17</v>
      </c>
      <c r="G27" s="4">
        <v>79969300</v>
      </c>
      <c r="H27" s="3">
        <v>14</v>
      </c>
      <c r="I27" s="4">
        <v>177927100</v>
      </c>
      <c r="J27" s="3">
        <v>17</v>
      </c>
      <c r="K27" s="4">
        <v>84161300</v>
      </c>
      <c r="L27" s="3">
        <v>15</v>
      </c>
      <c r="M27" s="4">
        <v>25413100</v>
      </c>
    </row>
    <row r="28" spans="1:13">
      <c r="A28" s="7" t="s">
        <v>17</v>
      </c>
      <c r="B28" s="3">
        <v>25</v>
      </c>
      <c r="C28" s="4">
        <v>59469900</v>
      </c>
      <c r="D28" s="3">
        <v>17</v>
      </c>
      <c r="E28" s="4">
        <v>7516000</v>
      </c>
      <c r="F28" s="3">
        <v>36</v>
      </c>
      <c r="G28" s="4">
        <v>41714000</v>
      </c>
      <c r="H28" s="3">
        <v>46</v>
      </c>
      <c r="I28" s="4">
        <v>57242000</v>
      </c>
      <c r="J28" s="3">
        <v>12</v>
      </c>
      <c r="K28" s="4">
        <v>47601700</v>
      </c>
      <c r="L28" s="3">
        <v>9</v>
      </c>
      <c r="M28" s="4">
        <v>30751200</v>
      </c>
    </row>
    <row r="29" spans="1:13">
      <c r="A29" s="7" t="s">
        <v>18</v>
      </c>
      <c r="B29" s="3">
        <v>9</v>
      </c>
      <c r="C29" s="4">
        <v>23853000</v>
      </c>
      <c r="D29" s="3">
        <v>10</v>
      </c>
      <c r="E29" s="4">
        <v>17600000</v>
      </c>
      <c r="F29" s="3">
        <v>15</v>
      </c>
      <c r="G29" s="4">
        <v>16729900</v>
      </c>
      <c r="H29" s="3">
        <v>9</v>
      </c>
      <c r="I29" s="4">
        <v>12546000</v>
      </c>
      <c r="J29" s="3">
        <v>7</v>
      </c>
      <c r="K29" s="4">
        <v>23543000</v>
      </c>
      <c r="L29" s="3">
        <v>6</v>
      </c>
      <c r="M29" s="4">
        <v>10775000</v>
      </c>
    </row>
    <row r="30" spans="1:13">
      <c r="A30" s="7" t="s">
        <v>19</v>
      </c>
      <c r="B30" s="3">
        <v>10</v>
      </c>
      <c r="C30" s="4">
        <v>14540400</v>
      </c>
      <c r="D30" s="3">
        <v>11</v>
      </c>
      <c r="E30" s="4">
        <v>13021200</v>
      </c>
      <c r="F30" s="3">
        <v>3</v>
      </c>
      <c r="G30" s="4">
        <v>17951000</v>
      </c>
      <c r="H30" s="3">
        <v>8</v>
      </c>
      <c r="I30" s="4">
        <v>21863900</v>
      </c>
      <c r="J30" s="3">
        <v>3</v>
      </c>
      <c r="K30" s="4">
        <v>9398400</v>
      </c>
      <c r="L30" s="3">
        <v>7</v>
      </c>
      <c r="M30" s="4">
        <v>14759200</v>
      </c>
    </row>
    <row r="31" spans="1:13">
      <c r="A31" s="7" t="s">
        <v>20</v>
      </c>
      <c r="B31" s="3">
        <v>453</v>
      </c>
      <c r="C31" s="4">
        <v>3395258600</v>
      </c>
      <c r="D31" s="3">
        <v>342</v>
      </c>
      <c r="E31" s="4">
        <v>2360395700</v>
      </c>
      <c r="F31" s="3">
        <v>372</v>
      </c>
      <c r="G31" s="4">
        <v>2421402100</v>
      </c>
      <c r="H31" s="3">
        <v>395</v>
      </c>
      <c r="I31" s="4">
        <v>3132535100</v>
      </c>
      <c r="J31" s="3">
        <v>425</v>
      </c>
      <c r="K31" s="4">
        <v>3209577600</v>
      </c>
      <c r="L31" s="3">
        <v>358</v>
      </c>
      <c r="M31" s="4">
        <v>3058786100</v>
      </c>
    </row>
    <row r="32" spans="1:13">
      <c r="A32" s="7" t="s">
        <v>21</v>
      </c>
      <c r="B32" s="3">
        <v>103</v>
      </c>
      <c r="C32" s="4">
        <v>520877700</v>
      </c>
      <c r="D32" s="3">
        <v>77</v>
      </c>
      <c r="E32" s="4">
        <v>385319400</v>
      </c>
      <c r="F32" s="3">
        <v>75</v>
      </c>
      <c r="G32" s="4">
        <v>446716300</v>
      </c>
      <c r="H32" s="3">
        <v>73</v>
      </c>
      <c r="I32" s="4">
        <v>314026900</v>
      </c>
      <c r="J32" s="3">
        <v>57</v>
      </c>
      <c r="K32" s="4">
        <v>407752600</v>
      </c>
      <c r="L32" s="3">
        <v>71</v>
      </c>
      <c r="M32" s="4">
        <v>663413200</v>
      </c>
    </row>
    <row r="33" spans="1:13">
      <c r="A33" s="7" t="s">
        <v>22</v>
      </c>
      <c r="B33" s="3">
        <v>4</v>
      </c>
      <c r="C33" s="4">
        <v>5395000</v>
      </c>
      <c r="D33" s="3">
        <v>4</v>
      </c>
      <c r="E33" s="4">
        <v>11350000</v>
      </c>
      <c r="F33" s="3">
        <v>7</v>
      </c>
      <c r="G33" s="4">
        <v>4328000</v>
      </c>
      <c r="H33" s="3">
        <v>5</v>
      </c>
      <c r="I33" s="4">
        <v>38629000</v>
      </c>
      <c r="J33" s="3">
        <v>6</v>
      </c>
      <c r="K33" s="4">
        <v>12787200</v>
      </c>
      <c r="L33" s="3">
        <v>4</v>
      </c>
      <c r="M33" s="4">
        <v>26835900</v>
      </c>
    </row>
    <row r="34" spans="1:13">
      <c r="A34" s="7" t="s">
        <v>23</v>
      </c>
      <c r="B34" s="3">
        <v>44</v>
      </c>
      <c r="C34" s="4">
        <v>204033500</v>
      </c>
      <c r="D34" s="3">
        <v>37</v>
      </c>
      <c r="E34" s="4">
        <v>178454800</v>
      </c>
      <c r="F34" s="3">
        <v>31</v>
      </c>
      <c r="G34" s="4">
        <v>151658500</v>
      </c>
      <c r="H34" s="3">
        <v>36</v>
      </c>
      <c r="I34" s="4">
        <v>84752900</v>
      </c>
      <c r="J34" s="3">
        <v>49</v>
      </c>
      <c r="K34" s="4">
        <v>238852000</v>
      </c>
      <c r="L34" s="3">
        <v>68</v>
      </c>
      <c r="M34" s="4">
        <v>102534600</v>
      </c>
    </row>
    <row r="35" spans="1:13">
      <c r="A35" s="7" t="s">
        <v>24</v>
      </c>
      <c r="B35" s="3">
        <v>48</v>
      </c>
      <c r="C35" s="4">
        <v>478430600</v>
      </c>
      <c r="D35" s="3">
        <v>37</v>
      </c>
      <c r="E35" s="4">
        <v>282300800</v>
      </c>
      <c r="F35" s="3">
        <v>29</v>
      </c>
      <c r="G35" s="4">
        <v>138911500</v>
      </c>
      <c r="H35" s="3">
        <v>47</v>
      </c>
      <c r="I35" s="4">
        <v>274355000</v>
      </c>
      <c r="J35" s="3">
        <v>32</v>
      </c>
      <c r="K35" s="4">
        <v>254111800</v>
      </c>
      <c r="L35" s="3">
        <v>39</v>
      </c>
      <c r="M35" s="4">
        <v>268956100</v>
      </c>
    </row>
    <row r="36" spans="1:13">
      <c r="A36" s="7" t="s">
        <v>25</v>
      </c>
      <c r="B36" s="3">
        <v>25</v>
      </c>
      <c r="C36" s="4">
        <v>92478200</v>
      </c>
      <c r="D36" s="3">
        <v>12</v>
      </c>
      <c r="E36" s="4">
        <v>17439900</v>
      </c>
      <c r="F36" s="3">
        <v>15</v>
      </c>
      <c r="G36" s="4">
        <v>96977500</v>
      </c>
      <c r="H36" s="3">
        <v>23</v>
      </c>
      <c r="I36" s="4">
        <v>134415300</v>
      </c>
      <c r="J36" s="3">
        <v>12</v>
      </c>
      <c r="K36" s="4">
        <v>21461000</v>
      </c>
      <c r="L36" s="3">
        <v>36</v>
      </c>
      <c r="M36" s="4">
        <v>74066800</v>
      </c>
    </row>
    <row r="37" spans="1:13">
      <c r="A37" s="7" t="s">
        <v>26</v>
      </c>
      <c r="B37" s="3">
        <v>0</v>
      </c>
      <c r="C37" s="4">
        <v>0</v>
      </c>
      <c r="D37" s="3">
        <v>4</v>
      </c>
      <c r="E37" s="4">
        <v>1250000</v>
      </c>
      <c r="F37" s="3">
        <v>0</v>
      </c>
      <c r="G37" s="4">
        <v>0</v>
      </c>
      <c r="H37" s="3">
        <v>1</v>
      </c>
      <c r="I37" s="4">
        <v>1000000</v>
      </c>
      <c r="J37" s="3">
        <v>4</v>
      </c>
      <c r="K37" s="4">
        <v>9776000</v>
      </c>
      <c r="L37" s="3">
        <v>3</v>
      </c>
      <c r="M37" s="4">
        <v>1200000</v>
      </c>
    </row>
    <row r="38" spans="1:13">
      <c r="A38" s="7" t="s">
        <v>27</v>
      </c>
      <c r="B38" s="3">
        <v>2</v>
      </c>
      <c r="C38" s="4">
        <v>15620100</v>
      </c>
      <c r="D38" s="3">
        <v>1</v>
      </c>
      <c r="E38" s="4">
        <v>14530000</v>
      </c>
      <c r="F38" s="3">
        <v>3</v>
      </c>
      <c r="G38" s="4">
        <v>1910000</v>
      </c>
      <c r="H38" s="3">
        <v>2</v>
      </c>
      <c r="I38" s="4">
        <v>3215000</v>
      </c>
      <c r="J38" s="3">
        <v>6</v>
      </c>
      <c r="K38" s="4">
        <v>5575100</v>
      </c>
      <c r="L38" s="3">
        <v>1</v>
      </c>
      <c r="M38" s="4">
        <v>25000</v>
      </c>
    </row>
    <row r="39" spans="1:13">
      <c r="A39" s="7" t="s">
        <v>28</v>
      </c>
      <c r="B39" s="3">
        <v>55</v>
      </c>
      <c r="C39" s="4">
        <v>488888400</v>
      </c>
      <c r="D39" s="3">
        <v>39</v>
      </c>
      <c r="E39" s="4">
        <v>254907400</v>
      </c>
      <c r="F39" s="3">
        <v>58</v>
      </c>
      <c r="G39" s="4">
        <v>428556300</v>
      </c>
      <c r="H39" s="3">
        <v>48</v>
      </c>
      <c r="I39" s="4">
        <v>304634900</v>
      </c>
      <c r="J39" s="3">
        <v>34</v>
      </c>
      <c r="K39" s="4">
        <v>180852300</v>
      </c>
      <c r="L39" s="3">
        <v>50</v>
      </c>
      <c r="M39" s="4">
        <v>259611900</v>
      </c>
    </row>
    <row r="40" spans="1:13">
      <c r="A40" s="7" t="s">
        <v>29</v>
      </c>
      <c r="B40" s="3">
        <v>4</v>
      </c>
      <c r="C40" s="4">
        <v>5455900</v>
      </c>
      <c r="D40" s="3">
        <v>3</v>
      </c>
      <c r="E40" s="4">
        <v>4700000</v>
      </c>
      <c r="F40" s="3">
        <v>1</v>
      </c>
      <c r="G40" s="4">
        <v>3161000</v>
      </c>
      <c r="H40" s="3">
        <v>1</v>
      </c>
      <c r="I40" s="4">
        <v>4000000</v>
      </c>
      <c r="J40" s="3">
        <v>1</v>
      </c>
      <c r="K40" s="4">
        <v>2400000</v>
      </c>
      <c r="L40" s="3">
        <v>3</v>
      </c>
      <c r="M40" s="4">
        <v>24052000</v>
      </c>
    </row>
    <row r="41" spans="1:13">
      <c r="A41" s="7" t="s">
        <v>30</v>
      </c>
      <c r="B41" s="3">
        <v>4</v>
      </c>
      <c r="C41" s="4">
        <v>27830000</v>
      </c>
      <c r="D41" s="3">
        <v>0</v>
      </c>
      <c r="E41" s="4">
        <v>0</v>
      </c>
      <c r="F41" s="3">
        <v>4</v>
      </c>
      <c r="G41" s="4">
        <v>11500000</v>
      </c>
      <c r="H41" s="3">
        <v>1</v>
      </c>
      <c r="I41" s="4">
        <v>0</v>
      </c>
      <c r="J41" s="3">
        <v>4</v>
      </c>
      <c r="K41" s="4">
        <v>3115000</v>
      </c>
      <c r="L41" s="3">
        <v>9</v>
      </c>
      <c r="M41" s="4">
        <v>11044900</v>
      </c>
    </row>
    <row r="42" spans="1:13">
      <c r="A42" s="7" t="s">
        <v>31</v>
      </c>
      <c r="B42" s="3">
        <v>27</v>
      </c>
      <c r="C42" s="4">
        <v>192096100</v>
      </c>
      <c r="D42" s="3">
        <v>13</v>
      </c>
      <c r="E42" s="4">
        <v>47579400</v>
      </c>
      <c r="F42" s="3">
        <v>10</v>
      </c>
      <c r="G42" s="4">
        <v>56944100</v>
      </c>
      <c r="H42" s="3">
        <v>13</v>
      </c>
      <c r="I42" s="4">
        <v>56258100</v>
      </c>
      <c r="J42" s="3">
        <v>8</v>
      </c>
      <c r="K42" s="4">
        <v>60672000</v>
      </c>
      <c r="L42" s="3">
        <v>16</v>
      </c>
      <c r="M42" s="4">
        <v>69439100</v>
      </c>
    </row>
    <row r="43" spans="1:13">
      <c r="A43" s="7" t="s">
        <v>32</v>
      </c>
      <c r="B43" s="3">
        <v>94</v>
      </c>
      <c r="C43" s="4">
        <v>748703400</v>
      </c>
      <c r="D43" s="3">
        <v>77</v>
      </c>
      <c r="E43" s="4">
        <v>666106800</v>
      </c>
      <c r="F43" s="3">
        <v>71</v>
      </c>
      <c r="G43" s="4">
        <v>455229700</v>
      </c>
      <c r="H43" s="3">
        <v>64</v>
      </c>
      <c r="I43" s="4">
        <v>485860400</v>
      </c>
      <c r="J43" s="3">
        <v>58</v>
      </c>
      <c r="K43" s="4">
        <v>421447600</v>
      </c>
      <c r="L43" s="3">
        <v>43</v>
      </c>
      <c r="M43" s="4">
        <v>322292000</v>
      </c>
    </row>
    <row r="44" spans="1:13">
      <c r="A44" s="7" t="s">
        <v>33</v>
      </c>
      <c r="B44" s="3">
        <v>18</v>
      </c>
      <c r="C44" s="4">
        <v>49792200</v>
      </c>
      <c r="D44" s="3">
        <v>13</v>
      </c>
      <c r="E44" s="4">
        <v>5477000</v>
      </c>
      <c r="F44" s="3">
        <v>8</v>
      </c>
      <c r="G44" s="4">
        <v>10085200</v>
      </c>
      <c r="H44" s="3">
        <v>10</v>
      </c>
      <c r="I44" s="4">
        <v>64919100</v>
      </c>
      <c r="J44" s="3">
        <v>16</v>
      </c>
      <c r="K44" s="4">
        <v>36331000</v>
      </c>
      <c r="L44" s="3">
        <v>17</v>
      </c>
      <c r="M44" s="4">
        <v>25921100</v>
      </c>
    </row>
    <row r="45" spans="1:13">
      <c r="A45" s="7" t="s">
        <v>34</v>
      </c>
      <c r="B45" s="3">
        <v>6</v>
      </c>
      <c r="C45" s="4">
        <v>12633200</v>
      </c>
      <c r="D45" s="3">
        <v>4</v>
      </c>
      <c r="E45" s="4">
        <v>15400000</v>
      </c>
      <c r="F45" s="3">
        <v>5</v>
      </c>
      <c r="G45" s="4">
        <v>33943000</v>
      </c>
      <c r="H45" s="3">
        <v>3</v>
      </c>
      <c r="I45" s="4">
        <v>9500000</v>
      </c>
      <c r="J45" s="3">
        <v>4</v>
      </c>
      <c r="K45" s="4">
        <v>7095100</v>
      </c>
      <c r="L45" s="3">
        <v>5</v>
      </c>
      <c r="M45" s="4">
        <v>9620200</v>
      </c>
    </row>
    <row r="46" spans="1:13">
      <c r="A46" s="7" t="s">
        <v>35</v>
      </c>
      <c r="B46" s="3">
        <v>261</v>
      </c>
      <c r="C46" s="4">
        <v>1513434100</v>
      </c>
      <c r="D46" s="3">
        <v>203</v>
      </c>
      <c r="E46" s="4">
        <v>1063645000</v>
      </c>
      <c r="F46" s="3">
        <v>296</v>
      </c>
      <c r="G46" s="4">
        <v>1412628900</v>
      </c>
      <c r="H46" s="3">
        <v>345</v>
      </c>
      <c r="I46" s="4">
        <v>2429055100</v>
      </c>
      <c r="J46" s="3">
        <v>342</v>
      </c>
      <c r="K46" s="4">
        <v>1897713100</v>
      </c>
      <c r="L46" s="3">
        <v>396</v>
      </c>
      <c r="M46" s="4">
        <v>2857018700</v>
      </c>
    </row>
    <row r="47" spans="1:13">
      <c r="A47" s="7" t="s">
        <v>36</v>
      </c>
      <c r="B47" s="3">
        <v>65</v>
      </c>
      <c r="C47" s="4">
        <v>266420100</v>
      </c>
      <c r="D47" s="3">
        <v>59</v>
      </c>
      <c r="E47" s="4">
        <v>122443900</v>
      </c>
      <c r="F47" s="3">
        <v>63</v>
      </c>
      <c r="G47" s="4">
        <v>177470900</v>
      </c>
      <c r="H47" s="3">
        <v>73</v>
      </c>
      <c r="I47" s="4">
        <v>432536700</v>
      </c>
      <c r="J47" s="3">
        <v>61</v>
      </c>
      <c r="K47" s="4">
        <v>304471500</v>
      </c>
      <c r="L47" s="3">
        <v>85</v>
      </c>
      <c r="M47" s="4">
        <v>317439600</v>
      </c>
    </row>
    <row r="48" spans="1:13">
      <c r="A48" s="7" t="s">
        <v>37</v>
      </c>
      <c r="B48" s="3">
        <v>5</v>
      </c>
      <c r="C48" s="4">
        <v>17255800</v>
      </c>
      <c r="D48" s="3">
        <v>4</v>
      </c>
      <c r="E48" s="4">
        <v>4506000</v>
      </c>
      <c r="F48" s="3">
        <v>2</v>
      </c>
      <c r="G48" s="4">
        <v>13000000</v>
      </c>
      <c r="H48" s="3">
        <v>4</v>
      </c>
      <c r="I48" s="4">
        <v>27115000</v>
      </c>
      <c r="J48" s="3">
        <v>7</v>
      </c>
      <c r="K48" s="4">
        <v>34036000</v>
      </c>
      <c r="L48" s="3">
        <v>8</v>
      </c>
      <c r="M48" s="4">
        <v>8013900</v>
      </c>
    </row>
    <row r="49" spans="1:13">
      <c r="A49" s="7" t="s">
        <v>38</v>
      </c>
      <c r="B49" s="3">
        <v>33</v>
      </c>
      <c r="C49" s="4">
        <v>152163400</v>
      </c>
      <c r="D49" s="3">
        <v>15</v>
      </c>
      <c r="E49" s="4">
        <v>67377100</v>
      </c>
      <c r="F49" s="3">
        <v>35</v>
      </c>
      <c r="G49" s="4">
        <v>183412300</v>
      </c>
      <c r="H49" s="3">
        <v>37</v>
      </c>
      <c r="I49" s="4">
        <v>236810800</v>
      </c>
      <c r="J49" s="3">
        <v>30</v>
      </c>
      <c r="K49" s="4">
        <v>124617800</v>
      </c>
      <c r="L49" s="3">
        <v>37</v>
      </c>
      <c r="M49" s="4">
        <v>130298100</v>
      </c>
    </row>
    <row r="50" spans="1:13">
      <c r="A50" s="7" t="s">
        <v>39</v>
      </c>
      <c r="B50" s="3">
        <v>195</v>
      </c>
      <c r="C50" s="4">
        <v>793895400</v>
      </c>
      <c r="D50" s="3">
        <v>137</v>
      </c>
      <c r="E50" s="4">
        <v>455898200</v>
      </c>
      <c r="F50" s="3">
        <v>161</v>
      </c>
      <c r="G50" s="4">
        <v>524168500</v>
      </c>
      <c r="H50" s="3">
        <v>151</v>
      </c>
      <c r="I50" s="4">
        <v>510690500</v>
      </c>
      <c r="J50" s="3">
        <v>190</v>
      </c>
      <c r="K50" s="4">
        <v>524399100</v>
      </c>
      <c r="L50" s="3">
        <v>233</v>
      </c>
      <c r="M50" s="4">
        <v>446543200</v>
      </c>
    </row>
    <row r="51" spans="1:13">
      <c r="A51" s="7" t="s">
        <v>40</v>
      </c>
      <c r="B51" s="3">
        <v>2</v>
      </c>
      <c r="C51" s="4">
        <v>13800000</v>
      </c>
      <c r="D51" s="3">
        <v>0</v>
      </c>
      <c r="E51" s="4">
        <v>0</v>
      </c>
      <c r="F51" s="3">
        <v>1</v>
      </c>
      <c r="G51" s="4">
        <v>4494500</v>
      </c>
      <c r="H51" s="3">
        <v>0</v>
      </c>
      <c r="I51" s="4">
        <v>0</v>
      </c>
      <c r="J51" s="3">
        <v>1</v>
      </c>
      <c r="K51" s="4">
        <v>100000</v>
      </c>
      <c r="L51" s="3">
        <v>1</v>
      </c>
      <c r="M51" s="4">
        <v>10000000</v>
      </c>
    </row>
    <row r="52" spans="1:13">
      <c r="A52" s="7" t="s">
        <v>41</v>
      </c>
      <c r="B52" s="3">
        <v>8</v>
      </c>
      <c r="C52" s="4">
        <v>38347200</v>
      </c>
      <c r="D52" s="3">
        <v>15</v>
      </c>
      <c r="E52" s="4">
        <v>30036000</v>
      </c>
      <c r="F52" s="3">
        <v>11</v>
      </c>
      <c r="G52" s="4">
        <v>59302000</v>
      </c>
      <c r="H52" s="3">
        <v>14</v>
      </c>
      <c r="I52" s="4">
        <v>42151000</v>
      </c>
      <c r="J52" s="3">
        <v>15</v>
      </c>
      <c r="K52" s="4">
        <v>85059100</v>
      </c>
      <c r="L52" s="3">
        <v>13</v>
      </c>
      <c r="M52" s="4">
        <v>81662800</v>
      </c>
    </row>
    <row r="53" spans="1:13">
      <c r="A53" s="7" t="s">
        <v>42</v>
      </c>
      <c r="B53" s="3">
        <v>10</v>
      </c>
      <c r="C53" s="4">
        <v>21240100</v>
      </c>
      <c r="D53" s="3">
        <v>5</v>
      </c>
      <c r="E53" s="4">
        <v>7100000</v>
      </c>
      <c r="F53" s="3">
        <v>9</v>
      </c>
      <c r="G53" s="4">
        <v>26715000</v>
      </c>
      <c r="H53" s="3">
        <v>4</v>
      </c>
      <c r="I53" s="4">
        <v>59725000</v>
      </c>
      <c r="J53" s="3">
        <v>5</v>
      </c>
      <c r="K53" s="4">
        <v>39499900</v>
      </c>
      <c r="L53" s="3">
        <v>15</v>
      </c>
      <c r="M53" s="4">
        <v>85695200</v>
      </c>
    </row>
    <row r="54" spans="1:13">
      <c r="A54" s="7" t="s">
        <v>43</v>
      </c>
      <c r="B54" s="3">
        <v>1</v>
      </c>
      <c r="C54" s="4">
        <v>500000</v>
      </c>
      <c r="D54" s="3">
        <v>3</v>
      </c>
      <c r="E54" s="4">
        <v>800000</v>
      </c>
      <c r="F54" s="3">
        <v>1</v>
      </c>
      <c r="G54" s="4">
        <v>5000000</v>
      </c>
      <c r="H54" s="3">
        <v>2</v>
      </c>
      <c r="I54" s="4">
        <v>4146000</v>
      </c>
      <c r="J54" s="3">
        <v>1</v>
      </c>
      <c r="K54" s="4">
        <v>0</v>
      </c>
      <c r="L54" s="3">
        <v>1</v>
      </c>
      <c r="M54" s="4">
        <v>11900000</v>
      </c>
    </row>
    <row r="55" spans="1:13">
      <c r="A55" s="7" t="s">
        <v>44</v>
      </c>
      <c r="B55" s="3">
        <v>27</v>
      </c>
      <c r="C55" s="4">
        <v>84290200</v>
      </c>
      <c r="D55" s="3">
        <v>17</v>
      </c>
      <c r="E55" s="4">
        <v>75037200</v>
      </c>
      <c r="F55" s="3">
        <v>30</v>
      </c>
      <c r="G55" s="4">
        <v>67776500</v>
      </c>
      <c r="H55" s="3">
        <v>37</v>
      </c>
      <c r="I55" s="4">
        <v>107387800</v>
      </c>
      <c r="J55" s="3">
        <v>33</v>
      </c>
      <c r="K55" s="4">
        <v>81258800</v>
      </c>
      <c r="L55" s="3">
        <v>50</v>
      </c>
      <c r="M55" s="4">
        <v>109316500</v>
      </c>
    </row>
    <row r="56" spans="1:13">
      <c r="A56" s="7" t="s">
        <v>45</v>
      </c>
      <c r="B56" s="3">
        <v>167</v>
      </c>
      <c r="C56" s="4">
        <v>1229131000</v>
      </c>
      <c r="D56" s="3">
        <v>126</v>
      </c>
      <c r="E56" s="4">
        <v>784702400</v>
      </c>
      <c r="F56" s="3">
        <v>163</v>
      </c>
      <c r="G56" s="4">
        <v>1067390300</v>
      </c>
      <c r="H56" s="3">
        <v>167</v>
      </c>
      <c r="I56" s="4">
        <v>1580151700</v>
      </c>
      <c r="J56" s="3">
        <v>163</v>
      </c>
      <c r="K56" s="4">
        <v>948864100</v>
      </c>
      <c r="L56" s="3">
        <v>150</v>
      </c>
      <c r="M56" s="4">
        <v>1307065900</v>
      </c>
    </row>
    <row r="57" spans="1:13">
      <c r="A57" s="7" t="s">
        <v>46</v>
      </c>
      <c r="B57" s="3">
        <v>38</v>
      </c>
      <c r="C57" s="4">
        <v>199178600</v>
      </c>
      <c r="D57" s="3">
        <v>34</v>
      </c>
      <c r="E57" s="4">
        <v>162662900</v>
      </c>
      <c r="F57" s="3">
        <v>27</v>
      </c>
      <c r="G57" s="4">
        <v>139000800</v>
      </c>
      <c r="H57" s="3">
        <v>49</v>
      </c>
      <c r="I57" s="4">
        <v>244458400</v>
      </c>
      <c r="J57" s="3">
        <v>44</v>
      </c>
      <c r="K57" s="4">
        <v>318397200</v>
      </c>
      <c r="L57" s="3">
        <v>34</v>
      </c>
      <c r="M57" s="4">
        <v>314980500</v>
      </c>
    </row>
    <row r="58" spans="1:13">
      <c r="A58" s="7" t="s">
        <v>47</v>
      </c>
      <c r="B58" s="3">
        <v>89</v>
      </c>
      <c r="C58" s="4">
        <v>559562400</v>
      </c>
      <c r="D58" s="3">
        <v>49</v>
      </c>
      <c r="E58" s="4">
        <v>240763800</v>
      </c>
      <c r="F58" s="3">
        <v>58</v>
      </c>
      <c r="G58" s="4">
        <v>409316300</v>
      </c>
      <c r="H58" s="3">
        <v>77</v>
      </c>
      <c r="I58" s="4">
        <v>617964900</v>
      </c>
      <c r="J58" s="3">
        <v>79</v>
      </c>
      <c r="K58" s="4">
        <v>273630200</v>
      </c>
      <c r="L58" s="3">
        <v>66</v>
      </c>
      <c r="M58" s="4">
        <v>592600900</v>
      </c>
    </row>
    <row r="59" spans="1:13">
      <c r="A59" s="7" t="s">
        <v>48</v>
      </c>
      <c r="B59" s="3">
        <v>8</v>
      </c>
      <c r="C59" s="4">
        <v>42249800</v>
      </c>
      <c r="D59" s="3">
        <v>7</v>
      </c>
      <c r="E59" s="4">
        <v>29150000</v>
      </c>
      <c r="F59" s="3">
        <v>7</v>
      </c>
      <c r="G59" s="4">
        <v>33069000</v>
      </c>
      <c r="H59" s="3">
        <v>8</v>
      </c>
      <c r="I59" s="4">
        <v>24840100</v>
      </c>
      <c r="J59" s="3">
        <v>5</v>
      </c>
      <c r="K59" s="4">
        <v>4415000</v>
      </c>
      <c r="L59" s="3">
        <v>10</v>
      </c>
      <c r="M59" s="4">
        <v>21392300</v>
      </c>
    </row>
    <row r="60" spans="1:13">
      <c r="A60" s="7" t="s">
        <v>49</v>
      </c>
      <c r="B60" s="3">
        <v>163</v>
      </c>
      <c r="C60" s="4">
        <v>942650100</v>
      </c>
      <c r="D60" s="3">
        <v>108</v>
      </c>
      <c r="E60" s="4">
        <v>581418200</v>
      </c>
      <c r="F60" s="3">
        <v>118</v>
      </c>
      <c r="G60" s="4">
        <v>621262600</v>
      </c>
      <c r="H60" s="3">
        <v>125</v>
      </c>
      <c r="I60" s="4">
        <v>550915200</v>
      </c>
      <c r="J60" s="3">
        <v>114</v>
      </c>
      <c r="K60" s="4">
        <v>853107900</v>
      </c>
      <c r="L60" s="3">
        <v>126</v>
      </c>
      <c r="M60" s="4">
        <v>913163300</v>
      </c>
    </row>
    <row r="61" spans="1:13">
      <c r="A61" s="7" t="s">
        <v>50</v>
      </c>
      <c r="B61" s="3">
        <v>20</v>
      </c>
      <c r="C61" s="4">
        <v>71632600</v>
      </c>
      <c r="D61" s="3">
        <v>14</v>
      </c>
      <c r="E61" s="4">
        <v>25876700</v>
      </c>
      <c r="F61" s="3">
        <v>21</v>
      </c>
      <c r="G61" s="4">
        <v>134966000</v>
      </c>
      <c r="H61" s="3">
        <v>15</v>
      </c>
      <c r="I61" s="4">
        <v>72861100</v>
      </c>
      <c r="J61" s="3">
        <v>14</v>
      </c>
      <c r="K61" s="4">
        <v>95311900</v>
      </c>
      <c r="L61" s="3">
        <v>19</v>
      </c>
      <c r="M61" s="4">
        <v>35876400</v>
      </c>
    </row>
    <row r="62" spans="1:13">
      <c r="A62" s="7" t="s">
        <v>51</v>
      </c>
      <c r="B62" s="3">
        <v>2</v>
      </c>
      <c r="C62" s="4">
        <v>30000000</v>
      </c>
      <c r="D62" s="3">
        <v>3</v>
      </c>
      <c r="E62" s="4">
        <v>3000000</v>
      </c>
      <c r="F62" s="3">
        <v>4</v>
      </c>
      <c r="G62" s="4">
        <v>3750000</v>
      </c>
      <c r="H62" s="3">
        <v>2</v>
      </c>
      <c r="I62" s="4">
        <v>2100000</v>
      </c>
      <c r="J62" s="3">
        <v>3</v>
      </c>
      <c r="K62" s="4">
        <v>14568000</v>
      </c>
      <c r="L62" s="3">
        <v>1</v>
      </c>
      <c r="M62" s="4">
        <v>1200000</v>
      </c>
    </row>
    <row r="63" spans="1:13">
      <c r="A63" s="8" t="s">
        <v>54</v>
      </c>
      <c r="B63" s="3">
        <v>1</v>
      </c>
      <c r="C63" s="4">
        <v>1530000</v>
      </c>
      <c r="D63" s="3">
        <v>0</v>
      </c>
      <c r="E63" s="4">
        <v>0</v>
      </c>
      <c r="F63" s="3">
        <v>1</v>
      </c>
      <c r="G63" s="4">
        <v>10000000</v>
      </c>
      <c r="H63" s="3">
        <v>0</v>
      </c>
      <c r="I63" s="4">
        <v>0</v>
      </c>
      <c r="J63" s="3">
        <v>0</v>
      </c>
      <c r="K63" s="4">
        <v>0</v>
      </c>
      <c r="L63" s="3">
        <v>0</v>
      </c>
      <c r="M63" s="4">
        <v>0</v>
      </c>
    </row>
    <row r="64" spans="1:13">
      <c r="A64" s="9" t="s">
        <v>52</v>
      </c>
      <c r="B64" s="5">
        <v>0</v>
      </c>
      <c r="C64" s="6">
        <v>0</v>
      </c>
      <c r="D64" s="5">
        <v>1</v>
      </c>
      <c r="E64" s="6">
        <v>525000</v>
      </c>
      <c r="F64" s="5">
        <v>1</v>
      </c>
      <c r="G64" s="6">
        <v>0</v>
      </c>
      <c r="H64" s="5">
        <v>1</v>
      </c>
      <c r="I64" s="6">
        <v>0</v>
      </c>
      <c r="J64" s="5">
        <v>0</v>
      </c>
      <c r="K64" s="6">
        <v>0</v>
      </c>
      <c r="L64" s="5">
        <v>0</v>
      </c>
      <c r="M64" s="6">
        <v>0</v>
      </c>
    </row>
    <row r="65" spans="1:14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</row>
    <row r="67" spans="1:1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</row>
    <row r="68" spans="1:1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</row>
    <row r="69" spans="1:1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</row>
    <row r="70" spans="1:1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</row>
    <row r="73" spans="1:1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</row>
    <row r="74" spans="1:1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</row>
    <row r="75" spans="1:1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</row>
    <row r="77" spans="1:1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</sheetData>
  <mergeCells count="6">
    <mergeCell ref="L9:M9"/>
    <mergeCell ref="J9:K9"/>
    <mergeCell ref="F9:G9"/>
    <mergeCell ref="H9:I9"/>
    <mergeCell ref="B9:C9"/>
    <mergeCell ref="D9:E9"/>
  </mergeCells>
  <hyperlinks>
    <hyperlink ref="B3" r:id="rId1"/>
    <hyperlink ref="B4" r:id="rId2"/>
  </hyperlinks>
  <pageMargins left="0.7" right="0.7" top="0.75" bottom="0.75" header="0.3" footer="0.3"/>
  <pageSetup scale="5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tabSelected="1" workbookViewId="0"/>
  </sheetViews>
  <sheetFormatPr defaultRowHeight="15"/>
  <cols>
    <col min="1" max="1" width="14.140625" customWidth="1"/>
    <col min="2" max="2" width="18.28515625" customWidth="1"/>
    <col min="3" max="3" width="19" customWidth="1"/>
    <col min="4" max="4" width="17.7109375" customWidth="1"/>
    <col min="5" max="5" width="15.140625" customWidth="1"/>
    <col min="6" max="6" width="17.85546875" customWidth="1"/>
    <col min="7" max="7" width="17.42578125" customWidth="1"/>
    <col min="8" max="8" width="12.85546875" customWidth="1"/>
    <col min="9" max="9" width="16.5703125" customWidth="1"/>
    <col min="10" max="10" width="15.5703125" customWidth="1"/>
    <col min="11" max="11" width="18.28515625" customWidth="1"/>
  </cols>
  <sheetData>
    <row r="1" spans="1:10" ht="21">
      <c r="A1" s="11" t="s">
        <v>62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62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64</v>
      </c>
      <c r="J9" s="79"/>
    </row>
    <row r="10" spans="1:10">
      <c r="A10" s="21" t="s">
        <v>56</v>
      </c>
      <c r="B10" s="22">
        <v>2008</v>
      </c>
      <c r="C10" s="22">
        <v>2009</v>
      </c>
      <c r="D10" s="22">
        <v>2010</v>
      </c>
      <c r="E10" s="22">
        <v>2011</v>
      </c>
      <c r="F10" s="22">
        <v>2012</v>
      </c>
      <c r="G10" s="22">
        <v>2013</v>
      </c>
      <c r="H10" s="22" t="s">
        <v>66</v>
      </c>
      <c r="I10" s="23" t="s">
        <v>63</v>
      </c>
      <c r="J10" s="24" t="s">
        <v>65</v>
      </c>
    </row>
    <row r="11" spans="1:10">
      <c r="A11" s="7" t="s">
        <v>55</v>
      </c>
      <c r="B11" s="13">
        <v>30112504400</v>
      </c>
      <c r="C11" s="13">
        <v>20500872900</v>
      </c>
      <c r="D11" s="13">
        <v>23386821100</v>
      </c>
      <c r="E11" s="13">
        <v>29462811000</v>
      </c>
      <c r="F11" s="13">
        <v>27323393300</v>
      </c>
      <c r="G11" s="13">
        <v>29364958100</v>
      </c>
      <c r="H11" s="13"/>
      <c r="I11" s="19">
        <f>(G11-F11)/F11</f>
        <v>7.471856725789619E-2</v>
      </c>
      <c r="J11" s="17">
        <f>(G11-B11)/B11</f>
        <v>-2.4825112188277505E-2</v>
      </c>
    </row>
    <row r="12" spans="1:10">
      <c r="A12" s="7" t="s">
        <v>53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5">
        <f>RANK(G12,$G$12:$G$63)</f>
        <v>51</v>
      </c>
      <c r="I12" s="30" t="s">
        <v>68</v>
      </c>
      <c r="J12" s="31" t="s">
        <v>68</v>
      </c>
    </row>
    <row r="13" spans="1:10">
      <c r="A13" s="7" t="s">
        <v>2</v>
      </c>
      <c r="B13" s="13">
        <v>22826000</v>
      </c>
      <c r="C13" s="13">
        <v>43177000</v>
      </c>
      <c r="D13" s="13">
        <v>600000</v>
      </c>
      <c r="E13" s="13">
        <v>3515000</v>
      </c>
      <c r="F13" s="13">
        <v>23106000</v>
      </c>
      <c r="G13" s="13">
        <v>5237000</v>
      </c>
      <c r="H13" s="15">
        <f t="shared" ref="H13:H63" si="0">RANK(G13,$G$12:$G$63)</f>
        <v>46</v>
      </c>
      <c r="I13" s="19">
        <f t="shared" ref="I13:I62" si="1">(G13-F13)/F13</f>
        <v>-0.77334891370206871</v>
      </c>
      <c r="J13" s="17">
        <f t="shared" ref="J13:J63" si="2">(G13-B13)/B13</f>
        <v>-0.77056864978533246</v>
      </c>
    </row>
    <row r="14" spans="1:10">
      <c r="A14" s="7" t="s">
        <v>3</v>
      </c>
      <c r="B14" s="13">
        <v>0</v>
      </c>
      <c r="C14" s="13">
        <v>0</v>
      </c>
      <c r="D14" s="13">
        <v>5000100</v>
      </c>
      <c r="E14" s="13">
        <v>0</v>
      </c>
      <c r="F14" s="13">
        <v>5000000</v>
      </c>
      <c r="G14" s="13">
        <v>86557000</v>
      </c>
      <c r="H14" s="15">
        <f t="shared" si="0"/>
        <v>24</v>
      </c>
      <c r="I14" s="19">
        <f t="shared" si="1"/>
        <v>16.311399999999999</v>
      </c>
      <c r="J14" s="31" t="s">
        <v>68</v>
      </c>
    </row>
    <row r="15" spans="1:10">
      <c r="A15" s="7" t="s">
        <v>4</v>
      </c>
      <c r="B15" s="13">
        <v>228450500</v>
      </c>
      <c r="C15" s="13">
        <v>92687000</v>
      </c>
      <c r="D15" s="13">
        <v>78430100</v>
      </c>
      <c r="E15" s="13">
        <v>229138200</v>
      </c>
      <c r="F15" s="13">
        <v>233438100</v>
      </c>
      <c r="G15" s="13">
        <v>113299300</v>
      </c>
      <c r="H15" s="15">
        <f t="shared" si="0"/>
        <v>21</v>
      </c>
      <c r="I15" s="19">
        <f t="shared" si="1"/>
        <v>-0.51464949380585256</v>
      </c>
      <c r="J15" s="17">
        <f t="shared" si="2"/>
        <v>-0.50405317563323349</v>
      </c>
    </row>
    <row r="16" spans="1:10">
      <c r="A16" s="7" t="s">
        <v>5</v>
      </c>
      <c r="B16" s="13">
        <v>14897465100</v>
      </c>
      <c r="C16" s="13">
        <v>10279493200</v>
      </c>
      <c r="D16" s="13">
        <v>11879510800</v>
      </c>
      <c r="E16" s="13">
        <v>14723780900</v>
      </c>
      <c r="F16" s="13">
        <v>14536793500</v>
      </c>
      <c r="G16" s="13">
        <v>14669977200</v>
      </c>
      <c r="H16" s="15">
        <f t="shared" si="0"/>
        <v>1</v>
      </c>
      <c r="I16" s="19">
        <f t="shared" si="1"/>
        <v>9.1618347608776306E-3</v>
      </c>
      <c r="J16" s="17">
        <f t="shared" si="2"/>
        <v>-1.5270242183685331E-2</v>
      </c>
    </row>
    <row r="17" spans="1:10">
      <c r="A17" s="7" t="s">
        <v>6</v>
      </c>
      <c r="B17" s="13">
        <v>872324900</v>
      </c>
      <c r="C17" s="13">
        <v>625138200</v>
      </c>
      <c r="D17" s="13">
        <v>449929600</v>
      </c>
      <c r="E17" s="13">
        <v>615706300</v>
      </c>
      <c r="F17" s="13">
        <v>588976300</v>
      </c>
      <c r="G17" s="13">
        <v>414830000</v>
      </c>
      <c r="H17" s="15">
        <f t="shared" si="0"/>
        <v>11</v>
      </c>
      <c r="I17" s="19">
        <f t="shared" si="1"/>
        <v>-0.29567624367907502</v>
      </c>
      <c r="J17" s="17">
        <f t="shared" si="2"/>
        <v>-0.5244547071853618</v>
      </c>
    </row>
    <row r="18" spans="1:10">
      <c r="A18" s="7" t="s">
        <v>7</v>
      </c>
      <c r="B18" s="13">
        <v>236101100</v>
      </c>
      <c r="C18" s="13">
        <v>190240100</v>
      </c>
      <c r="D18" s="13">
        <v>218156600</v>
      </c>
      <c r="E18" s="13">
        <v>156729700</v>
      </c>
      <c r="F18" s="13">
        <v>152627200</v>
      </c>
      <c r="G18" s="13">
        <v>182000700</v>
      </c>
      <c r="H18" s="15">
        <f t="shared" si="0"/>
        <v>19</v>
      </c>
      <c r="I18" s="19">
        <f t="shared" si="1"/>
        <v>0.19245259036397183</v>
      </c>
      <c r="J18" s="17">
        <f t="shared" si="2"/>
        <v>-0.22914082145318257</v>
      </c>
    </row>
    <row r="19" spans="1:10">
      <c r="A19" s="7" t="s">
        <v>8</v>
      </c>
      <c r="B19" s="13">
        <v>35378000</v>
      </c>
      <c r="C19" s="13">
        <v>59180400</v>
      </c>
      <c r="D19" s="13">
        <v>107454900</v>
      </c>
      <c r="E19" s="13">
        <v>53419600</v>
      </c>
      <c r="F19" s="13">
        <v>60816200</v>
      </c>
      <c r="G19" s="13">
        <v>286455600</v>
      </c>
      <c r="H19" s="15">
        <f t="shared" si="0"/>
        <v>16</v>
      </c>
      <c r="I19" s="19">
        <f t="shared" si="1"/>
        <v>3.7101857728697287</v>
      </c>
      <c r="J19" s="17">
        <f t="shared" si="2"/>
        <v>7.0969981344338287</v>
      </c>
    </row>
    <row r="20" spans="1:10">
      <c r="A20" s="7" t="s">
        <v>9</v>
      </c>
      <c r="B20" s="13">
        <v>78965900</v>
      </c>
      <c r="C20" s="13">
        <v>20609100</v>
      </c>
      <c r="D20" s="13">
        <v>32176000</v>
      </c>
      <c r="E20" s="13">
        <v>26234200</v>
      </c>
      <c r="F20" s="13">
        <v>9554900</v>
      </c>
      <c r="G20" s="13">
        <v>70793000</v>
      </c>
      <c r="H20" s="15">
        <f t="shared" si="0"/>
        <v>28</v>
      </c>
      <c r="I20" s="19">
        <f t="shared" si="1"/>
        <v>6.4090780646579244</v>
      </c>
      <c r="J20" s="17">
        <f t="shared" si="2"/>
        <v>-0.10349910531001356</v>
      </c>
    </row>
    <row r="21" spans="1:10">
      <c r="A21" s="7" t="s">
        <v>10</v>
      </c>
      <c r="B21" s="13">
        <v>326042200</v>
      </c>
      <c r="C21" s="13">
        <v>341627100</v>
      </c>
      <c r="D21" s="13">
        <v>239383100</v>
      </c>
      <c r="E21" s="13">
        <v>346284400</v>
      </c>
      <c r="F21" s="13">
        <v>199110400</v>
      </c>
      <c r="G21" s="13">
        <v>420989400</v>
      </c>
      <c r="H21" s="15">
        <f t="shared" si="0"/>
        <v>10</v>
      </c>
      <c r="I21" s="19">
        <f t="shared" si="1"/>
        <v>1.1143516360772716</v>
      </c>
      <c r="J21" s="17">
        <f t="shared" si="2"/>
        <v>0.29121138306636379</v>
      </c>
    </row>
    <row r="22" spans="1:10">
      <c r="A22" s="7" t="s">
        <v>11</v>
      </c>
      <c r="B22" s="13">
        <v>418530800</v>
      </c>
      <c r="C22" s="13">
        <v>313618900</v>
      </c>
      <c r="D22" s="13">
        <v>338426000</v>
      </c>
      <c r="E22" s="13">
        <v>383448100</v>
      </c>
      <c r="F22" s="13">
        <v>262783300</v>
      </c>
      <c r="G22" s="13">
        <v>411806400</v>
      </c>
      <c r="H22" s="15">
        <f t="shared" si="0"/>
        <v>12</v>
      </c>
      <c r="I22" s="19">
        <f t="shared" si="1"/>
        <v>0.56709501707300269</v>
      </c>
      <c r="J22" s="17">
        <f t="shared" si="2"/>
        <v>-1.6066678963650941E-2</v>
      </c>
    </row>
    <row r="23" spans="1:10">
      <c r="A23" s="7" t="s">
        <v>12</v>
      </c>
      <c r="B23" s="13">
        <v>7500000</v>
      </c>
      <c r="C23" s="13">
        <v>7364000</v>
      </c>
      <c r="D23" s="13">
        <v>9499900</v>
      </c>
      <c r="E23" s="13">
        <v>600000</v>
      </c>
      <c r="F23" s="13">
        <v>645000</v>
      </c>
      <c r="G23" s="13">
        <v>2469000</v>
      </c>
      <c r="H23" s="15">
        <f t="shared" si="0"/>
        <v>47</v>
      </c>
      <c r="I23" s="19">
        <f t="shared" si="1"/>
        <v>2.827906976744186</v>
      </c>
      <c r="J23" s="17">
        <f t="shared" si="2"/>
        <v>-0.67079999999999995</v>
      </c>
    </row>
    <row r="24" spans="1:10">
      <c r="A24" s="7" t="s">
        <v>13</v>
      </c>
      <c r="B24" s="13">
        <v>58202500</v>
      </c>
      <c r="C24" s="13">
        <v>84053100</v>
      </c>
      <c r="D24" s="13">
        <v>51500000</v>
      </c>
      <c r="E24" s="13">
        <v>28402000</v>
      </c>
      <c r="F24" s="13">
        <v>5000000</v>
      </c>
      <c r="G24" s="13">
        <v>22499900</v>
      </c>
      <c r="H24" s="15">
        <f t="shared" si="0"/>
        <v>36</v>
      </c>
      <c r="I24" s="19">
        <f t="shared" si="1"/>
        <v>3.4999799999999999</v>
      </c>
      <c r="J24" s="17">
        <f t="shared" si="2"/>
        <v>-0.61342038572226276</v>
      </c>
    </row>
    <row r="25" spans="1:10">
      <c r="A25" s="7" t="s">
        <v>14</v>
      </c>
      <c r="B25" s="13">
        <v>22778000</v>
      </c>
      <c r="C25" s="13">
        <v>14606000</v>
      </c>
      <c r="D25" s="13">
        <v>7750000</v>
      </c>
      <c r="E25" s="13">
        <v>5145000</v>
      </c>
      <c r="F25" s="13">
        <v>15150000</v>
      </c>
      <c r="G25" s="13">
        <v>6500000</v>
      </c>
      <c r="H25" s="15">
        <f t="shared" si="0"/>
        <v>45</v>
      </c>
      <c r="I25" s="19">
        <f t="shared" si="1"/>
        <v>-0.57095709570957098</v>
      </c>
      <c r="J25" s="17">
        <f t="shared" si="2"/>
        <v>-0.71463693037141096</v>
      </c>
    </row>
    <row r="26" spans="1:10">
      <c r="A26" s="7" t="s">
        <v>15</v>
      </c>
      <c r="B26" s="13">
        <v>501613000</v>
      </c>
      <c r="C26" s="13">
        <v>258710100</v>
      </c>
      <c r="D26" s="13">
        <v>658593000</v>
      </c>
      <c r="E26" s="13">
        <v>769817600</v>
      </c>
      <c r="F26" s="13">
        <v>594432100</v>
      </c>
      <c r="G26" s="13">
        <v>427878900</v>
      </c>
      <c r="H26" s="15">
        <f t="shared" si="0"/>
        <v>9</v>
      </c>
      <c r="I26" s="19">
        <f t="shared" si="1"/>
        <v>-0.28018877177056895</v>
      </c>
      <c r="J26" s="17">
        <f t="shared" si="2"/>
        <v>-0.14699399736450211</v>
      </c>
    </row>
    <row r="27" spans="1:10">
      <c r="A27" s="7" t="s">
        <v>16</v>
      </c>
      <c r="B27" s="13">
        <v>93689400</v>
      </c>
      <c r="C27" s="13">
        <v>232077900</v>
      </c>
      <c r="D27" s="13">
        <v>79969300</v>
      </c>
      <c r="E27" s="13">
        <v>177927100</v>
      </c>
      <c r="F27" s="13">
        <v>84161300</v>
      </c>
      <c r="G27" s="13">
        <v>25413100</v>
      </c>
      <c r="H27" s="15">
        <f t="shared" si="0"/>
        <v>34</v>
      </c>
      <c r="I27" s="19">
        <f t="shared" si="1"/>
        <v>-0.69804292471717999</v>
      </c>
      <c r="J27" s="17">
        <f t="shared" si="2"/>
        <v>-0.72875159836651748</v>
      </c>
    </row>
    <row r="28" spans="1:10">
      <c r="A28" s="7" t="s">
        <v>17</v>
      </c>
      <c r="B28" s="13">
        <v>59469900</v>
      </c>
      <c r="C28" s="13">
        <v>7516000</v>
      </c>
      <c r="D28" s="13">
        <v>41714000</v>
      </c>
      <c r="E28" s="13">
        <v>57242000</v>
      </c>
      <c r="F28" s="13">
        <v>47601700</v>
      </c>
      <c r="G28" s="13">
        <v>30751200</v>
      </c>
      <c r="H28" s="15">
        <f t="shared" si="0"/>
        <v>31</v>
      </c>
      <c r="I28" s="19">
        <f t="shared" si="1"/>
        <v>-0.35398945835968043</v>
      </c>
      <c r="J28" s="17">
        <f t="shared" si="2"/>
        <v>-0.48291152330842996</v>
      </c>
    </row>
    <row r="29" spans="1:10">
      <c r="A29" s="7" t="s">
        <v>18</v>
      </c>
      <c r="B29" s="13">
        <v>23853000</v>
      </c>
      <c r="C29" s="13">
        <v>17600000</v>
      </c>
      <c r="D29" s="13">
        <v>16729900</v>
      </c>
      <c r="E29" s="13">
        <v>12546000</v>
      </c>
      <c r="F29" s="13">
        <v>23543000</v>
      </c>
      <c r="G29" s="13">
        <v>10775000</v>
      </c>
      <c r="H29" s="15">
        <f t="shared" si="0"/>
        <v>41</v>
      </c>
      <c r="I29" s="19">
        <f t="shared" si="1"/>
        <v>-0.54232680626937946</v>
      </c>
      <c r="J29" s="17">
        <f t="shared" si="2"/>
        <v>-0.54827485012367416</v>
      </c>
    </row>
    <row r="30" spans="1:10">
      <c r="A30" s="7" t="s">
        <v>19</v>
      </c>
      <c r="B30" s="13">
        <v>14540400</v>
      </c>
      <c r="C30" s="13">
        <v>13021200</v>
      </c>
      <c r="D30" s="13">
        <v>17951000</v>
      </c>
      <c r="E30" s="13">
        <v>21863900</v>
      </c>
      <c r="F30" s="13">
        <v>9398400</v>
      </c>
      <c r="G30" s="13">
        <v>14759200</v>
      </c>
      <c r="H30" s="15">
        <f t="shared" si="0"/>
        <v>38</v>
      </c>
      <c r="I30" s="19">
        <f t="shared" si="1"/>
        <v>0.570394960844399</v>
      </c>
      <c r="J30" s="17">
        <f t="shared" si="2"/>
        <v>1.5047729085857336E-2</v>
      </c>
    </row>
    <row r="31" spans="1:10">
      <c r="A31" s="7" t="s">
        <v>20</v>
      </c>
      <c r="B31" s="13">
        <v>3395258600</v>
      </c>
      <c r="C31" s="13">
        <v>2360395700</v>
      </c>
      <c r="D31" s="13">
        <v>2421402100</v>
      </c>
      <c r="E31" s="13">
        <v>3132535100</v>
      </c>
      <c r="F31" s="13">
        <v>3209577600</v>
      </c>
      <c r="G31" s="13">
        <v>3058786100</v>
      </c>
      <c r="H31" s="15">
        <f t="shared" si="0"/>
        <v>2</v>
      </c>
      <c r="I31" s="19">
        <f t="shared" si="1"/>
        <v>-4.6981727439772761E-2</v>
      </c>
      <c r="J31" s="17">
        <f t="shared" si="2"/>
        <v>-9.9100698839257775E-2</v>
      </c>
    </row>
    <row r="32" spans="1:10">
      <c r="A32" s="7" t="s">
        <v>21</v>
      </c>
      <c r="B32" s="13">
        <v>520877700</v>
      </c>
      <c r="C32" s="13">
        <v>385319400</v>
      </c>
      <c r="D32" s="13">
        <v>446716300</v>
      </c>
      <c r="E32" s="13">
        <v>314026900</v>
      </c>
      <c r="F32" s="13">
        <v>407752600</v>
      </c>
      <c r="G32" s="13">
        <v>663413200</v>
      </c>
      <c r="H32" s="15">
        <f t="shared" si="0"/>
        <v>6</v>
      </c>
      <c r="I32" s="19">
        <f t="shared" si="1"/>
        <v>0.62699931281860621</v>
      </c>
      <c r="J32" s="17">
        <f t="shared" si="2"/>
        <v>0.27364484983711146</v>
      </c>
    </row>
    <row r="33" spans="1:10">
      <c r="A33" s="7" t="s">
        <v>22</v>
      </c>
      <c r="B33" s="13">
        <v>5395000</v>
      </c>
      <c r="C33" s="13">
        <v>11350000</v>
      </c>
      <c r="D33" s="13">
        <v>4328000</v>
      </c>
      <c r="E33" s="13">
        <v>38629000</v>
      </c>
      <c r="F33" s="13">
        <v>12787200</v>
      </c>
      <c r="G33" s="13">
        <v>26835900</v>
      </c>
      <c r="H33" s="15">
        <f t="shared" si="0"/>
        <v>32</v>
      </c>
      <c r="I33" s="19">
        <f t="shared" si="1"/>
        <v>1.0986533408408408</v>
      </c>
      <c r="J33" s="17">
        <f t="shared" si="2"/>
        <v>3.9742168674698797</v>
      </c>
    </row>
    <row r="34" spans="1:10">
      <c r="A34" s="7" t="s">
        <v>23</v>
      </c>
      <c r="B34" s="13">
        <v>204033500</v>
      </c>
      <c r="C34" s="13">
        <v>178454800</v>
      </c>
      <c r="D34" s="13">
        <v>151658500</v>
      </c>
      <c r="E34" s="13">
        <v>84752900</v>
      </c>
      <c r="F34" s="13">
        <v>238852000</v>
      </c>
      <c r="G34" s="13">
        <v>102534600</v>
      </c>
      <c r="H34" s="15">
        <f t="shared" si="0"/>
        <v>23</v>
      </c>
      <c r="I34" s="19">
        <f t="shared" si="1"/>
        <v>-0.57071910639224288</v>
      </c>
      <c r="J34" s="17">
        <f t="shared" si="2"/>
        <v>-0.49746193639769942</v>
      </c>
    </row>
    <row r="35" spans="1:10">
      <c r="A35" s="7" t="s">
        <v>24</v>
      </c>
      <c r="B35" s="13">
        <v>478430600</v>
      </c>
      <c r="C35" s="13">
        <v>282300800</v>
      </c>
      <c r="D35" s="13">
        <v>138911500</v>
      </c>
      <c r="E35" s="13">
        <v>274355000</v>
      </c>
      <c r="F35" s="13">
        <v>254111800</v>
      </c>
      <c r="G35" s="13">
        <v>268956100</v>
      </c>
      <c r="H35" s="15">
        <f t="shared" si="0"/>
        <v>17</v>
      </c>
      <c r="I35" s="19">
        <f t="shared" si="1"/>
        <v>5.8416413562849108E-2</v>
      </c>
      <c r="J35" s="17">
        <f t="shared" si="2"/>
        <v>-0.43783675208065703</v>
      </c>
    </row>
    <row r="36" spans="1:10">
      <c r="A36" s="7" t="s">
        <v>25</v>
      </c>
      <c r="B36" s="13">
        <v>92478200</v>
      </c>
      <c r="C36" s="13">
        <v>17439900</v>
      </c>
      <c r="D36" s="13">
        <v>96977500</v>
      </c>
      <c r="E36" s="13">
        <v>134415300</v>
      </c>
      <c r="F36" s="13">
        <v>21461000</v>
      </c>
      <c r="G36" s="13">
        <v>74066800</v>
      </c>
      <c r="H36" s="15">
        <f t="shared" si="0"/>
        <v>27</v>
      </c>
      <c r="I36" s="19">
        <f t="shared" si="1"/>
        <v>2.451227808583011</v>
      </c>
      <c r="J36" s="17">
        <f t="shared" si="2"/>
        <v>-0.1990890826162274</v>
      </c>
    </row>
    <row r="37" spans="1:10">
      <c r="A37" s="7" t="s">
        <v>26</v>
      </c>
      <c r="B37" s="13">
        <v>0</v>
      </c>
      <c r="C37" s="13">
        <v>1250000</v>
      </c>
      <c r="D37" s="13">
        <v>0</v>
      </c>
      <c r="E37" s="13">
        <v>1000000</v>
      </c>
      <c r="F37" s="13">
        <v>9776000</v>
      </c>
      <c r="G37" s="13">
        <v>1200000</v>
      </c>
      <c r="H37" s="15">
        <f t="shared" si="0"/>
        <v>48</v>
      </c>
      <c r="I37" s="19">
        <f t="shared" si="1"/>
        <v>-0.87725040916530284</v>
      </c>
      <c r="J37" s="31" t="s">
        <v>68</v>
      </c>
    </row>
    <row r="38" spans="1:10">
      <c r="A38" s="7" t="s">
        <v>27</v>
      </c>
      <c r="B38" s="13">
        <v>15620100</v>
      </c>
      <c r="C38" s="13">
        <v>14530000</v>
      </c>
      <c r="D38" s="13">
        <v>1910000</v>
      </c>
      <c r="E38" s="13">
        <v>3215000</v>
      </c>
      <c r="F38" s="13">
        <v>5575100</v>
      </c>
      <c r="G38" s="13">
        <v>25000</v>
      </c>
      <c r="H38" s="15">
        <f t="shared" si="0"/>
        <v>50</v>
      </c>
      <c r="I38" s="19">
        <f t="shared" si="1"/>
        <v>-0.99551577550178472</v>
      </c>
      <c r="J38" s="17">
        <f t="shared" si="2"/>
        <v>-0.99839949808259876</v>
      </c>
    </row>
    <row r="39" spans="1:10">
      <c r="A39" s="7" t="s">
        <v>28</v>
      </c>
      <c r="B39" s="13">
        <v>488888400</v>
      </c>
      <c r="C39" s="13">
        <v>254907400</v>
      </c>
      <c r="D39" s="13">
        <v>428556300</v>
      </c>
      <c r="E39" s="13">
        <v>304634900</v>
      </c>
      <c r="F39" s="13">
        <v>180852300</v>
      </c>
      <c r="G39" s="13">
        <v>259611900</v>
      </c>
      <c r="H39" s="15">
        <f t="shared" si="0"/>
        <v>18</v>
      </c>
      <c r="I39" s="19">
        <f t="shared" si="1"/>
        <v>0.43549128211253052</v>
      </c>
      <c r="J39" s="17">
        <f t="shared" si="2"/>
        <v>-0.46897512806603714</v>
      </c>
    </row>
    <row r="40" spans="1:10">
      <c r="A40" s="7" t="s">
        <v>29</v>
      </c>
      <c r="B40" s="13">
        <v>5455900</v>
      </c>
      <c r="C40" s="13">
        <v>4700000</v>
      </c>
      <c r="D40" s="13">
        <v>3161000</v>
      </c>
      <c r="E40" s="13">
        <v>4000000</v>
      </c>
      <c r="F40" s="13">
        <v>2400000</v>
      </c>
      <c r="G40" s="13">
        <v>24052000</v>
      </c>
      <c r="H40" s="15">
        <f t="shared" si="0"/>
        <v>35</v>
      </c>
      <c r="I40" s="19">
        <f t="shared" si="1"/>
        <v>9.0216666666666665</v>
      </c>
      <c r="J40" s="17">
        <f t="shared" si="2"/>
        <v>3.4084385710881797</v>
      </c>
    </row>
    <row r="41" spans="1:10">
      <c r="A41" s="7" t="s">
        <v>30</v>
      </c>
      <c r="B41" s="13">
        <v>27830000</v>
      </c>
      <c r="C41" s="13">
        <v>0</v>
      </c>
      <c r="D41" s="13">
        <v>11500000</v>
      </c>
      <c r="E41" s="13">
        <v>0</v>
      </c>
      <c r="F41" s="13">
        <v>3115000</v>
      </c>
      <c r="G41" s="13">
        <v>11044900</v>
      </c>
      <c r="H41" s="15">
        <f t="shared" si="0"/>
        <v>40</v>
      </c>
      <c r="I41" s="19">
        <f t="shared" si="1"/>
        <v>2.5457142857142858</v>
      </c>
      <c r="J41" s="17">
        <f t="shared" si="2"/>
        <v>-0.60312971613366873</v>
      </c>
    </row>
    <row r="42" spans="1:10">
      <c r="A42" s="7" t="s">
        <v>31</v>
      </c>
      <c r="B42" s="13">
        <v>192096100</v>
      </c>
      <c r="C42" s="13">
        <v>47579400</v>
      </c>
      <c r="D42" s="13">
        <v>56944100</v>
      </c>
      <c r="E42" s="13">
        <v>56258100</v>
      </c>
      <c r="F42" s="13">
        <v>60672000</v>
      </c>
      <c r="G42" s="13">
        <v>69439100</v>
      </c>
      <c r="H42" s="15">
        <f t="shared" si="0"/>
        <v>29</v>
      </c>
      <c r="I42" s="19">
        <f t="shared" si="1"/>
        <v>0.14449993407172995</v>
      </c>
      <c r="J42" s="17">
        <f t="shared" si="2"/>
        <v>-0.63851894962989875</v>
      </c>
    </row>
    <row r="43" spans="1:10">
      <c r="A43" s="7" t="s">
        <v>32</v>
      </c>
      <c r="B43" s="13">
        <v>748703400</v>
      </c>
      <c r="C43" s="13">
        <v>666106800</v>
      </c>
      <c r="D43" s="13">
        <v>455229700</v>
      </c>
      <c r="E43" s="13">
        <v>485860400</v>
      </c>
      <c r="F43" s="13">
        <v>421447600</v>
      </c>
      <c r="G43" s="13">
        <v>322292000</v>
      </c>
      <c r="H43" s="15">
        <f t="shared" si="0"/>
        <v>13</v>
      </c>
      <c r="I43" s="19">
        <f t="shared" si="1"/>
        <v>-0.23527385136372825</v>
      </c>
      <c r="J43" s="17">
        <f t="shared" si="2"/>
        <v>-0.56953314222961993</v>
      </c>
    </row>
    <row r="44" spans="1:10">
      <c r="A44" s="7" t="s">
        <v>33</v>
      </c>
      <c r="B44" s="13">
        <v>49792200</v>
      </c>
      <c r="C44" s="13">
        <v>5477000</v>
      </c>
      <c r="D44" s="13">
        <v>10085200</v>
      </c>
      <c r="E44" s="13">
        <v>64919100</v>
      </c>
      <c r="F44" s="13">
        <v>36331000</v>
      </c>
      <c r="G44" s="13">
        <v>25921100</v>
      </c>
      <c r="H44" s="15">
        <f t="shared" si="0"/>
        <v>33</v>
      </c>
      <c r="I44" s="19">
        <f t="shared" si="1"/>
        <v>-0.28652941014560568</v>
      </c>
      <c r="J44" s="17">
        <f t="shared" si="2"/>
        <v>-0.47941444643940218</v>
      </c>
    </row>
    <row r="45" spans="1:10">
      <c r="A45" s="7" t="s">
        <v>34</v>
      </c>
      <c r="B45" s="13">
        <v>12633200</v>
      </c>
      <c r="C45" s="13">
        <v>15400000</v>
      </c>
      <c r="D45" s="13">
        <v>33943000</v>
      </c>
      <c r="E45" s="13">
        <v>9500000</v>
      </c>
      <c r="F45" s="13">
        <v>7095100</v>
      </c>
      <c r="G45" s="13">
        <v>9620200</v>
      </c>
      <c r="H45" s="15">
        <f t="shared" si="0"/>
        <v>43</v>
      </c>
      <c r="I45" s="19">
        <f t="shared" si="1"/>
        <v>0.35589350396752689</v>
      </c>
      <c r="J45" s="17">
        <f t="shared" si="2"/>
        <v>-0.23849855935154987</v>
      </c>
    </row>
    <row r="46" spans="1:10">
      <c r="A46" s="7" t="s">
        <v>35</v>
      </c>
      <c r="B46" s="13">
        <v>1513434100</v>
      </c>
      <c r="C46" s="13">
        <v>1063645000</v>
      </c>
      <c r="D46" s="13">
        <v>1412628900</v>
      </c>
      <c r="E46" s="13">
        <v>2429055100</v>
      </c>
      <c r="F46" s="13">
        <v>1897713100</v>
      </c>
      <c r="G46" s="13">
        <v>2857018700</v>
      </c>
      <c r="H46" s="15">
        <f t="shared" si="0"/>
        <v>3</v>
      </c>
      <c r="I46" s="19">
        <f t="shared" si="1"/>
        <v>0.50550612734875466</v>
      </c>
      <c r="J46" s="17">
        <f t="shared" si="2"/>
        <v>0.88777212037180875</v>
      </c>
    </row>
    <row r="47" spans="1:10">
      <c r="A47" s="7" t="s">
        <v>36</v>
      </c>
      <c r="B47" s="13">
        <v>266420100</v>
      </c>
      <c r="C47" s="13">
        <v>122443900</v>
      </c>
      <c r="D47" s="13">
        <v>177470900</v>
      </c>
      <c r="E47" s="13">
        <v>432536700</v>
      </c>
      <c r="F47" s="13">
        <v>304471500</v>
      </c>
      <c r="G47" s="13">
        <v>317439600</v>
      </c>
      <c r="H47" s="15">
        <f t="shared" si="0"/>
        <v>14</v>
      </c>
      <c r="I47" s="19">
        <f t="shared" si="1"/>
        <v>4.2592163798582133E-2</v>
      </c>
      <c r="J47" s="17">
        <f t="shared" si="2"/>
        <v>0.1915001908639776</v>
      </c>
    </row>
    <row r="48" spans="1:10">
      <c r="A48" s="7" t="s">
        <v>37</v>
      </c>
      <c r="B48" s="13">
        <v>17255800</v>
      </c>
      <c r="C48" s="13">
        <v>4506000</v>
      </c>
      <c r="D48" s="13">
        <v>13000000</v>
      </c>
      <c r="E48" s="13">
        <v>27115000</v>
      </c>
      <c r="F48" s="13">
        <v>34036000</v>
      </c>
      <c r="G48" s="13">
        <v>8013900</v>
      </c>
      <c r="H48" s="15">
        <f t="shared" si="0"/>
        <v>44</v>
      </c>
      <c r="I48" s="19">
        <f t="shared" si="1"/>
        <v>-0.76454636267481491</v>
      </c>
      <c r="J48" s="17">
        <f t="shared" si="2"/>
        <v>-0.53558223901528756</v>
      </c>
    </row>
    <row r="49" spans="1:10">
      <c r="A49" s="7" t="s">
        <v>38</v>
      </c>
      <c r="B49" s="13">
        <v>152163400</v>
      </c>
      <c r="C49" s="13">
        <v>67377100</v>
      </c>
      <c r="D49" s="13">
        <v>183412300</v>
      </c>
      <c r="E49" s="13">
        <v>236810800</v>
      </c>
      <c r="F49" s="13">
        <v>124617800</v>
      </c>
      <c r="G49" s="13">
        <v>130298100</v>
      </c>
      <c r="H49" s="15">
        <f t="shared" si="0"/>
        <v>20</v>
      </c>
      <c r="I49" s="19">
        <f t="shared" si="1"/>
        <v>4.5581770822466776E-2</v>
      </c>
      <c r="J49" s="17">
        <f t="shared" si="2"/>
        <v>-0.1436961844964032</v>
      </c>
    </row>
    <row r="50" spans="1:10">
      <c r="A50" s="7" t="s">
        <v>39</v>
      </c>
      <c r="B50" s="13">
        <v>793895400</v>
      </c>
      <c r="C50" s="13">
        <v>455898200</v>
      </c>
      <c r="D50" s="13">
        <v>524168500</v>
      </c>
      <c r="E50" s="13">
        <v>510690500</v>
      </c>
      <c r="F50" s="13">
        <v>524399100</v>
      </c>
      <c r="G50" s="13">
        <v>446543200</v>
      </c>
      <c r="H50" s="15">
        <f t="shared" si="0"/>
        <v>8</v>
      </c>
      <c r="I50" s="19">
        <f t="shared" si="1"/>
        <v>-0.1484668833337052</v>
      </c>
      <c r="J50" s="17">
        <f t="shared" si="2"/>
        <v>-0.43752892383555819</v>
      </c>
    </row>
    <row r="51" spans="1:10">
      <c r="A51" s="7" t="s">
        <v>40</v>
      </c>
      <c r="B51" s="13">
        <v>13800000</v>
      </c>
      <c r="C51" s="13">
        <v>0</v>
      </c>
      <c r="D51" s="13">
        <v>4494500</v>
      </c>
      <c r="E51" s="13">
        <v>0</v>
      </c>
      <c r="F51" s="13">
        <v>100000</v>
      </c>
      <c r="G51" s="13">
        <v>10000000</v>
      </c>
      <c r="H51" s="15">
        <f t="shared" si="0"/>
        <v>42</v>
      </c>
      <c r="I51" s="19">
        <f t="shared" si="1"/>
        <v>99</v>
      </c>
      <c r="J51" s="17">
        <f t="shared" si="2"/>
        <v>-0.27536231884057971</v>
      </c>
    </row>
    <row r="52" spans="1:10">
      <c r="A52" s="7" t="s">
        <v>41</v>
      </c>
      <c r="B52" s="13">
        <v>38347200</v>
      </c>
      <c r="C52" s="13">
        <v>30036000</v>
      </c>
      <c r="D52" s="13">
        <v>59302000</v>
      </c>
      <c r="E52" s="13">
        <v>42151000</v>
      </c>
      <c r="F52" s="13">
        <v>85059100</v>
      </c>
      <c r="G52" s="13">
        <v>81662800</v>
      </c>
      <c r="H52" s="15">
        <f t="shared" si="0"/>
        <v>26</v>
      </c>
      <c r="I52" s="19">
        <f t="shared" si="1"/>
        <v>-3.9928708392164974E-2</v>
      </c>
      <c r="J52" s="17">
        <f t="shared" si="2"/>
        <v>1.1295635665707013</v>
      </c>
    </row>
    <row r="53" spans="1:10">
      <c r="A53" s="7" t="s">
        <v>42</v>
      </c>
      <c r="B53" s="13">
        <v>21240100</v>
      </c>
      <c r="C53" s="13">
        <v>7100000</v>
      </c>
      <c r="D53" s="13">
        <v>26715000</v>
      </c>
      <c r="E53" s="13">
        <v>59725000</v>
      </c>
      <c r="F53" s="13">
        <v>39499900</v>
      </c>
      <c r="G53" s="13">
        <v>85695200</v>
      </c>
      <c r="H53" s="15">
        <f t="shared" si="0"/>
        <v>25</v>
      </c>
      <c r="I53" s="19">
        <f t="shared" si="1"/>
        <v>1.1695042265929787</v>
      </c>
      <c r="J53" s="17">
        <f t="shared" si="2"/>
        <v>3.0345949407017856</v>
      </c>
    </row>
    <row r="54" spans="1:10">
      <c r="A54" s="7" t="s">
        <v>43</v>
      </c>
      <c r="B54" s="13">
        <v>500000</v>
      </c>
      <c r="C54" s="13">
        <v>800000</v>
      </c>
      <c r="D54" s="13">
        <v>5000000</v>
      </c>
      <c r="E54" s="13">
        <v>4146000</v>
      </c>
      <c r="F54" s="13">
        <v>0</v>
      </c>
      <c r="G54" s="13">
        <v>11900000</v>
      </c>
      <c r="H54" s="15">
        <f t="shared" si="0"/>
        <v>39</v>
      </c>
      <c r="I54" s="30" t="s">
        <v>68</v>
      </c>
      <c r="J54" s="17">
        <f t="shared" si="2"/>
        <v>22.8</v>
      </c>
    </row>
    <row r="55" spans="1:10">
      <c r="A55" s="7" t="s">
        <v>44</v>
      </c>
      <c r="B55" s="13">
        <v>84290200</v>
      </c>
      <c r="C55" s="13">
        <v>75037200</v>
      </c>
      <c r="D55" s="13">
        <v>67776500</v>
      </c>
      <c r="E55" s="13">
        <v>107387800</v>
      </c>
      <c r="F55" s="13">
        <v>81258800</v>
      </c>
      <c r="G55" s="13">
        <v>109316500</v>
      </c>
      <c r="H55" s="15">
        <f t="shared" si="0"/>
        <v>22</v>
      </c>
      <c r="I55" s="19">
        <f t="shared" si="1"/>
        <v>0.34528814109979472</v>
      </c>
      <c r="J55" s="17">
        <f t="shared" si="2"/>
        <v>0.29690640193047352</v>
      </c>
    </row>
    <row r="56" spans="1:10">
      <c r="A56" s="7" t="s">
        <v>45</v>
      </c>
      <c r="B56" s="13">
        <v>1229131000</v>
      </c>
      <c r="C56" s="13">
        <v>784702400</v>
      </c>
      <c r="D56" s="13">
        <v>1067390300</v>
      </c>
      <c r="E56" s="13">
        <v>1580151700</v>
      </c>
      <c r="F56" s="13">
        <v>948864100</v>
      </c>
      <c r="G56" s="13">
        <v>1307065900</v>
      </c>
      <c r="H56" s="15">
        <f t="shared" si="0"/>
        <v>4</v>
      </c>
      <c r="I56" s="19">
        <f t="shared" si="1"/>
        <v>0.37750590416477975</v>
      </c>
      <c r="J56" s="17">
        <f t="shared" si="2"/>
        <v>6.3406504270090008E-2</v>
      </c>
    </row>
    <row r="57" spans="1:10">
      <c r="A57" s="7" t="s">
        <v>46</v>
      </c>
      <c r="B57" s="13">
        <v>199178600</v>
      </c>
      <c r="C57" s="13">
        <v>162662900</v>
      </c>
      <c r="D57" s="13">
        <v>139000800</v>
      </c>
      <c r="E57" s="13">
        <v>244458400</v>
      </c>
      <c r="F57" s="13">
        <v>318397200</v>
      </c>
      <c r="G57" s="13">
        <v>314980500</v>
      </c>
      <c r="H57" s="15">
        <f t="shared" si="0"/>
        <v>15</v>
      </c>
      <c r="I57" s="19">
        <f t="shared" si="1"/>
        <v>-1.0730936076071021E-2</v>
      </c>
      <c r="J57" s="17">
        <f t="shared" si="2"/>
        <v>0.5813972987057846</v>
      </c>
    </row>
    <row r="58" spans="1:10">
      <c r="A58" s="7" t="s">
        <v>47</v>
      </c>
      <c r="B58" s="13">
        <v>559562400</v>
      </c>
      <c r="C58" s="13">
        <v>240763800</v>
      </c>
      <c r="D58" s="13">
        <v>409316300</v>
      </c>
      <c r="E58" s="13">
        <v>617964900</v>
      </c>
      <c r="F58" s="13">
        <v>273630200</v>
      </c>
      <c r="G58" s="13">
        <v>592600900</v>
      </c>
      <c r="H58" s="15">
        <f t="shared" si="0"/>
        <v>7</v>
      </c>
      <c r="I58" s="19">
        <f t="shared" si="1"/>
        <v>1.1656999117787437</v>
      </c>
      <c r="J58" s="17">
        <f t="shared" si="2"/>
        <v>5.9043459674917399E-2</v>
      </c>
    </row>
    <row r="59" spans="1:10">
      <c r="A59" s="7" t="s">
        <v>48</v>
      </c>
      <c r="B59" s="13">
        <v>42249800</v>
      </c>
      <c r="C59" s="13">
        <v>29150000</v>
      </c>
      <c r="D59" s="13">
        <v>33069000</v>
      </c>
      <c r="E59" s="13">
        <v>24840100</v>
      </c>
      <c r="F59" s="13">
        <v>4415000</v>
      </c>
      <c r="G59" s="13">
        <v>21392300</v>
      </c>
      <c r="H59" s="15">
        <f t="shared" si="0"/>
        <v>37</v>
      </c>
      <c r="I59" s="19">
        <f t="shared" si="1"/>
        <v>3.8453680634201586</v>
      </c>
      <c r="J59" s="17">
        <f t="shared" si="2"/>
        <v>-0.49367097595728265</v>
      </c>
    </row>
    <row r="60" spans="1:10">
      <c r="A60" s="7" t="s">
        <v>49</v>
      </c>
      <c r="B60" s="13">
        <v>942650100</v>
      </c>
      <c r="C60" s="13">
        <v>581418200</v>
      </c>
      <c r="D60" s="13">
        <v>621262600</v>
      </c>
      <c r="E60" s="13">
        <v>550915200</v>
      </c>
      <c r="F60" s="13">
        <v>853107900</v>
      </c>
      <c r="G60" s="13">
        <v>913163300</v>
      </c>
      <c r="H60" s="15">
        <f t="shared" si="0"/>
        <v>5</v>
      </c>
      <c r="I60" s="19">
        <f t="shared" si="1"/>
        <v>7.0396019073320035E-2</v>
      </c>
      <c r="J60" s="17">
        <f t="shared" si="2"/>
        <v>-3.1280747755715509E-2</v>
      </c>
    </row>
    <row r="61" spans="1:10">
      <c r="A61" s="7" t="s">
        <v>50</v>
      </c>
      <c r="B61" s="13">
        <v>71632600</v>
      </c>
      <c r="C61" s="13">
        <v>25876700</v>
      </c>
      <c r="D61" s="13">
        <v>134966000</v>
      </c>
      <c r="E61" s="13">
        <v>72861100</v>
      </c>
      <c r="F61" s="13">
        <v>95311900</v>
      </c>
      <c r="G61" s="13">
        <v>35876400</v>
      </c>
      <c r="H61" s="15">
        <f t="shared" si="0"/>
        <v>30</v>
      </c>
      <c r="I61" s="19">
        <f t="shared" si="1"/>
        <v>-0.62358949931750385</v>
      </c>
      <c r="J61" s="17">
        <f t="shared" si="2"/>
        <v>-0.49916099652951312</v>
      </c>
    </row>
    <row r="62" spans="1:10">
      <c r="A62" s="7" t="s">
        <v>51</v>
      </c>
      <c r="B62" s="13">
        <v>30000000</v>
      </c>
      <c r="C62" s="13">
        <v>3000000</v>
      </c>
      <c r="D62" s="13">
        <v>3750000</v>
      </c>
      <c r="E62" s="13">
        <v>2100000</v>
      </c>
      <c r="F62" s="13">
        <v>14568000</v>
      </c>
      <c r="G62" s="13">
        <v>1200000</v>
      </c>
      <c r="H62" s="15">
        <f t="shared" si="0"/>
        <v>48</v>
      </c>
      <c r="I62" s="19">
        <f t="shared" si="1"/>
        <v>-0.9176276771004942</v>
      </c>
      <c r="J62" s="17">
        <f t="shared" si="2"/>
        <v>-0.96</v>
      </c>
    </row>
    <row r="63" spans="1:10">
      <c r="A63" s="8" t="s">
        <v>54</v>
      </c>
      <c r="B63" s="13">
        <v>1530000</v>
      </c>
      <c r="C63" s="13">
        <v>0</v>
      </c>
      <c r="D63" s="13">
        <v>10000000</v>
      </c>
      <c r="E63" s="13">
        <v>0</v>
      </c>
      <c r="F63" s="13">
        <v>0</v>
      </c>
      <c r="G63" s="13">
        <v>0</v>
      </c>
      <c r="H63" s="15">
        <f t="shared" si="0"/>
        <v>51</v>
      </c>
      <c r="I63" s="30" t="s">
        <v>68</v>
      </c>
      <c r="J63" s="17">
        <f t="shared" si="2"/>
        <v>-1</v>
      </c>
    </row>
    <row r="64" spans="1:10">
      <c r="A64" s="9" t="s">
        <v>52</v>
      </c>
      <c r="B64" s="18">
        <v>0</v>
      </c>
      <c r="C64" s="18">
        <v>525000</v>
      </c>
      <c r="D64" s="18">
        <v>0</v>
      </c>
      <c r="E64" s="18">
        <v>0</v>
      </c>
      <c r="F64" s="18">
        <v>0</v>
      </c>
      <c r="G64" s="18">
        <v>0</v>
      </c>
      <c r="H64" s="18"/>
      <c r="I64" s="32" t="s">
        <v>68</v>
      </c>
      <c r="J64" s="33" t="s">
        <v>68</v>
      </c>
    </row>
    <row r="66" spans="1:1">
      <c r="A66" s="51" t="s">
        <v>72</v>
      </c>
    </row>
  </sheetData>
  <mergeCells count="1">
    <mergeCell ref="I9:J9"/>
  </mergeCells>
  <conditionalFormatting sqref="B12:B63">
    <cfRule type="top10" dxfId="65" priority="9" rank="10"/>
  </conditionalFormatting>
  <conditionalFormatting sqref="C12:C63">
    <cfRule type="top10" dxfId="64" priority="8" rank="10"/>
  </conditionalFormatting>
  <conditionalFormatting sqref="D12:D63">
    <cfRule type="top10" dxfId="63" priority="6" rank="10"/>
  </conditionalFormatting>
  <conditionalFormatting sqref="E12:E63">
    <cfRule type="top10" dxfId="62" priority="5" rank="10"/>
  </conditionalFormatting>
  <conditionalFormatting sqref="F12:F63">
    <cfRule type="top10" dxfId="61" priority="4" rank="10"/>
  </conditionalFormatting>
  <conditionalFormatting sqref="G12:G63">
    <cfRule type="top10" dxfId="60" priority="3" rank="10"/>
  </conditionalFormatting>
  <conditionalFormatting sqref="I12:I63">
    <cfRule type="top10" dxfId="59" priority="2" rank="10"/>
  </conditionalFormatting>
  <conditionalFormatting sqref="J12:J63">
    <cfRule type="top10" dxfId="58" priority="1" rank="10"/>
  </conditionalFormatting>
  <hyperlinks>
    <hyperlink ref="B3" r:id="rId1"/>
    <hyperlink ref="B4" r:id="rId2"/>
  </hyperlinks>
  <pageMargins left="0.7" right="0.7" top="0.75" bottom="0.75" header="0.3" footer="0.3"/>
  <pageSetup scale="54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6"/>
  <sheetViews>
    <sheetView workbookViewId="0"/>
  </sheetViews>
  <sheetFormatPr defaultRowHeight="15"/>
  <cols>
    <col min="1" max="1" width="13" customWidth="1"/>
    <col min="2" max="2" width="11.5703125" customWidth="1"/>
    <col min="3" max="3" width="9.7109375" customWidth="1"/>
    <col min="4" max="4" width="10.140625" customWidth="1"/>
    <col min="5" max="5" width="9" customWidth="1"/>
    <col min="6" max="6" width="9.140625" customWidth="1"/>
    <col min="7" max="7" width="9.5703125" customWidth="1"/>
    <col min="8" max="8" width="12.7109375" customWidth="1"/>
    <col min="9" max="9" width="18.42578125" customWidth="1"/>
    <col min="10" max="10" width="18.140625" customWidth="1"/>
  </cols>
  <sheetData>
    <row r="1" spans="1:10" ht="21">
      <c r="A1" s="11" t="s">
        <v>67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67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64</v>
      </c>
      <c r="J9" s="79"/>
    </row>
    <row r="10" spans="1:10">
      <c r="A10" s="21" t="s">
        <v>56</v>
      </c>
      <c r="B10" s="22">
        <v>2008</v>
      </c>
      <c r="C10" s="14">
        <v>2009</v>
      </c>
      <c r="D10" s="14">
        <v>2010</v>
      </c>
      <c r="E10" s="14">
        <v>2011</v>
      </c>
      <c r="F10" s="14">
        <v>2012</v>
      </c>
      <c r="G10" s="22">
        <v>2013</v>
      </c>
      <c r="H10" s="22" t="s">
        <v>66</v>
      </c>
      <c r="I10" s="23" t="s">
        <v>63</v>
      </c>
      <c r="J10" s="24" t="s">
        <v>65</v>
      </c>
    </row>
    <row r="11" spans="1:10">
      <c r="A11" s="7" t="s">
        <v>55</v>
      </c>
      <c r="B11" s="3">
        <v>4168</v>
      </c>
      <c r="C11" s="29">
        <v>3133</v>
      </c>
      <c r="D11" s="29">
        <v>3612</v>
      </c>
      <c r="E11" s="29">
        <v>3937</v>
      </c>
      <c r="F11" s="29">
        <v>3858</v>
      </c>
      <c r="G11" s="27">
        <v>3995</v>
      </c>
      <c r="H11" s="13"/>
      <c r="I11" s="19">
        <f>(G11-F11)/F11</f>
        <v>3.5510627268014516E-2</v>
      </c>
      <c r="J11" s="17">
        <f>(G11-B11)/B11</f>
        <v>-4.1506717850287908E-2</v>
      </c>
    </row>
    <row r="12" spans="1:10">
      <c r="A12" s="7" t="s">
        <v>53</v>
      </c>
      <c r="B12" s="3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5">
        <f>RANK(G12,$G$12:$G$63)</f>
        <v>51</v>
      </c>
      <c r="I12" s="30" t="s">
        <v>68</v>
      </c>
      <c r="J12" s="31" t="s">
        <v>68</v>
      </c>
    </row>
    <row r="13" spans="1:10">
      <c r="A13" s="7" t="s">
        <v>2</v>
      </c>
      <c r="B13" s="3">
        <v>9</v>
      </c>
      <c r="C13" s="27">
        <v>10</v>
      </c>
      <c r="D13" s="27">
        <v>2</v>
      </c>
      <c r="E13" s="27">
        <v>2</v>
      </c>
      <c r="F13" s="27">
        <v>6</v>
      </c>
      <c r="G13" s="27">
        <v>5</v>
      </c>
      <c r="H13" s="15">
        <f t="shared" ref="H13:H63" si="0">RANK(G13,$G$12:$G$63)</f>
        <v>38</v>
      </c>
      <c r="I13" s="19">
        <f t="shared" ref="I13:I62" si="1">(G13-F13)/F13</f>
        <v>-0.16666666666666666</v>
      </c>
      <c r="J13" s="17">
        <f t="shared" ref="J13:J63" si="2">(G13-B13)/B13</f>
        <v>-0.44444444444444442</v>
      </c>
    </row>
    <row r="14" spans="1:10">
      <c r="A14" s="7" t="s">
        <v>3</v>
      </c>
      <c r="B14" s="3">
        <v>0</v>
      </c>
      <c r="C14" s="27">
        <v>0</v>
      </c>
      <c r="D14" s="27">
        <v>1</v>
      </c>
      <c r="E14" s="27">
        <v>0</v>
      </c>
      <c r="F14" s="27">
        <v>1</v>
      </c>
      <c r="G14" s="27">
        <v>6</v>
      </c>
      <c r="H14" s="15">
        <f t="shared" si="0"/>
        <v>36</v>
      </c>
      <c r="I14" s="19">
        <f t="shared" si="1"/>
        <v>5</v>
      </c>
      <c r="J14" s="31" t="s">
        <v>68</v>
      </c>
    </row>
    <row r="15" spans="1:10">
      <c r="A15" s="7" t="s">
        <v>4</v>
      </c>
      <c r="B15" s="3">
        <v>22</v>
      </c>
      <c r="C15" s="27">
        <v>18</v>
      </c>
      <c r="D15" s="27">
        <v>16</v>
      </c>
      <c r="E15" s="27">
        <v>22</v>
      </c>
      <c r="F15" s="27">
        <v>18</v>
      </c>
      <c r="G15" s="27">
        <v>25</v>
      </c>
      <c r="H15" s="15">
        <f t="shared" si="0"/>
        <v>24</v>
      </c>
      <c r="I15" s="19">
        <f t="shared" si="1"/>
        <v>0.3888888888888889</v>
      </c>
      <c r="J15" s="17">
        <f t="shared" si="2"/>
        <v>0.13636363636363635</v>
      </c>
    </row>
    <row r="16" spans="1:10">
      <c r="A16" s="7" t="s">
        <v>5</v>
      </c>
      <c r="B16" s="3">
        <v>1694</v>
      </c>
      <c r="C16" s="27">
        <v>1284</v>
      </c>
      <c r="D16" s="27">
        <v>1450</v>
      </c>
      <c r="E16" s="27">
        <v>1594</v>
      </c>
      <c r="F16" s="27">
        <v>1602</v>
      </c>
      <c r="G16" s="27">
        <v>1599</v>
      </c>
      <c r="H16" s="15">
        <f t="shared" si="0"/>
        <v>1</v>
      </c>
      <c r="I16" s="19">
        <f t="shared" si="1"/>
        <v>-1.8726591760299626E-3</v>
      </c>
      <c r="J16" s="17">
        <f t="shared" si="2"/>
        <v>-5.6080283353010622E-2</v>
      </c>
    </row>
    <row r="17" spans="1:10">
      <c r="A17" s="7" t="s">
        <v>6</v>
      </c>
      <c r="B17" s="3">
        <v>115</v>
      </c>
      <c r="C17" s="27">
        <v>93</v>
      </c>
      <c r="D17" s="27">
        <v>87</v>
      </c>
      <c r="E17" s="27">
        <v>107</v>
      </c>
      <c r="F17" s="27">
        <v>105</v>
      </c>
      <c r="G17" s="27">
        <v>79</v>
      </c>
      <c r="H17" s="15">
        <f t="shared" si="0"/>
        <v>9</v>
      </c>
      <c r="I17" s="19">
        <f t="shared" si="1"/>
        <v>-0.24761904761904763</v>
      </c>
      <c r="J17" s="17">
        <f t="shared" si="2"/>
        <v>-0.31304347826086959</v>
      </c>
    </row>
    <row r="18" spans="1:10">
      <c r="A18" s="7" t="s">
        <v>7</v>
      </c>
      <c r="B18" s="3">
        <v>42</v>
      </c>
      <c r="C18" s="27">
        <v>42</v>
      </c>
      <c r="D18" s="27">
        <v>63</v>
      </c>
      <c r="E18" s="27">
        <v>56</v>
      </c>
      <c r="F18" s="27">
        <v>50</v>
      </c>
      <c r="G18" s="27">
        <v>53</v>
      </c>
      <c r="H18" s="15">
        <f t="shared" si="0"/>
        <v>13</v>
      </c>
      <c r="I18" s="19">
        <f t="shared" si="1"/>
        <v>0.06</v>
      </c>
      <c r="J18" s="17">
        <f t="shared" si="2"/>
        <v>0.26190476190476192</v>
      </c>
    </row>
    <row r="19" spans="1:10">
      <c r="A19" s="7" t="s">
        <v>8</v>
      </c>
      <c r="B19" s="3">
        <v>14</v>
      </c>
      <c r="C19" s="27">
        <v>9</v>
      </c>
      <c r="D19" s="27">
        <v>16</v>
      </c>
      <c r="E19" s="27">
        <v>11</v>
      </c>
      <c r="F19" s="27">
        <v>27</v>
      </c>
      <c r="G19" s="27">
        <v>33</v>
      </c>
      <c r="H19" s="15">
        <f t="shared" si="0"/>
        <v>23</v>
      </c>
      <c r="I19" s="19">
        <f t="shared" si="1"/>
        <v>0.22222222222222221</v>
      </c>
      <c r="J19" s="17">
        <f t="shared" si="2"/>
        <v>1.3571428571428572</v>
      </c>
    </row>
    <row r="20" spans="1:10">
      <c r="A20" s="7" t="s">
        <v>9</v>
      </c>
      <c r="B20" s="3">
        <v>9</v>
      </c>
      <c r="C20" s="27">
        <v>7</v>
      </c>
      <c r="D20" s="27">
        <v>9</v>
      </c>
      <c r="E20" s="27">
        <v>10</v>
      </c>
      <c r="F20" s="27">
        <v>7</v>
      </c>
      <c r="G20" s="27">
        <v>5</v>
      </c>
      <c r="H20" s="15">
        <f t="shared" si="0"/>
        <v>38</v>
      </c>
      <c r="I20" s="19">
        <f t="shared" si="1"/>
        <v>-0.2857142857142857</v>
      </c>
      <c r="J20" s="17">
        <f t="shared" si="2"/>
        <v>-0.44444444444444442</v>
      </c>
    </row>
    <row r="21" spans="1:10">
      <c r="A21" s="7" t="s">
        <v>10</v>
      </c>
      <c r="B21" s="3">
        <v>44</v>
      </c>
      <c r="C21" s="27">
        <v>37</v>
      </c>
      <c r="D21" s="27">
        <v>46</v>
      </c>
      <c r="E21" s="27">
        <v>55</v>
      </c>
      <c r="F21" s="27">
        <v>34</v>
      </c>
      <c r="G21" s="27">
        <v>47</v>
      </c>
      <c r="H21" s="15">
        <f t="shared" si="0"/>
        <v>16</v>
      </c>
      <c r="I21" s="19">
        <f t="shared" si="1"/>
        <v>0.38235294117647056</v>
      </c>
      <c r="J21" s="17">
        <f t="shared" si="2"/>
        <v>6.8181818181818177E-2</v>
      </c>
    </row>
    <row r="22" spans="1:10">
      <c r="A22" s="7" t="s">
        <v>11</v>
      </c>
      <c r="B22" s="3">
        <v>80</v>
      </c>
      <c r="C22" s="27">
        <v>46</v>
      </c>
      <c r="D22" s="27">
        <v>69</v>
      </c>
      <c r="E22" s="27">
        <v>60</v>
      </c>
      <c r="F22" s="27">
        <v>55</v>
      </c>
      <c r="G22" s="27">
        <v>41</v>
      </c>
      <c r="H22" s="15">
        <f t="shared" si="0"/>
        <v>18</v>
      </c>
      <c r="I22" s="19">
        <f t="shared" si="1"/>
        <v>-0.25454545454545452</v>
      </c>
      <c r="J22" s="17">
        <f t="shared" si="2"/>
        <v>-0.48749999999999999</v>
      </c>
    </row>
    <row r="23" spans="1:10">
      <c r="A23" s="7" t="s">
        <v>12</v>
      </c>
      <c r="B23" s="3">
        <v>7</v>
      </c>
      <c r="C23" s="27">
        <v>3</v>
      </c>
      <c r="D23" s="27">
        <v>3</v>
      </c>
      <c r="E23" s="27">
        <v>3</v>
      </c>
      <c r="F23" s="27">
        <v>3</v>
      </c>
      <c r="G23" s="27">
        <v>3</v>
      </c>
      <c r="H23" s="15">
        <f t="shared" si="0"/>
        <v>42</v>
      </c>
      <c r="I23" s="19">
        <f t="shared" si="1"/>
        <v>0</v>
      </c>
      <c r="J23" s="17">
        <f t="shared" si="2"/>
        <v>-0.5714285714285714</v>
      </c>
    </row>
    <row r="24" spans="1:10">
      <c r="A24" s="7" t="s">
        <v>13</v>
      </c>
      <c r="B24" s="3">
        <v>8</v>
      </c>
      <c r="C24" s="27">
        <v>9</v>
      </c>
      <c r="D24" s="27">
        <v>2</v>
      </c>
      <c r="E24" s="27">
        <v>3</v>
      </c>
      <c r="F24" s="27">
        <v>1</v>
      </c>
      <c r="G24" s="27">
        <v>2</v>
      </c>
      <c r="H24" s="15">
        <f t="shared" si="0"/>
        <v>45</v>
      </c>
      <c r="I24" s="19">
        <f t="shared" si="1"/>
        <v>1</v>
      </c>
      <c r="J24" s="17">
        <f t="shared" si="2"/>
        <v>-0.75</v>
      </c>
    </row>
    <row r="25" spans="1:10">
      <c r="A25" s="7" t="s">
        <v>14</v>
      </c>
      <c r="B25" s="3">
        <v>6</v>
      </c>
      <c r="C25" s="27">
        <v>4</v>
      </c>
      <c r="D25" s="27">
        <v>4</v>
      </c>
      <c r="E25" s="27">
        <v>3</v>
      </c>
      <c r="F25" s="27">
        <v>4</v>
      </c>
      <c r="G25" s="27">
        <v>2</v>
      </c>
      <c r="H25" s="15">
        <f t="shared" si="0"/>
        <v>45</v>
      </c>
      <c r="I25" s="19">
        <f t="shared" si="1"/>
        <v>-0.5</v>
      </c>
      <c r="J25" s="17">
        <f t="shared" si="2"/>
        <v>-0.66666666666666663</v>
      </c>
    </row>
    <row r="26" spans="1:10">
      <c r="A26" s="7" t="s">
        <v>15</v>
      </c>
      <c r="B26" s="3">
        <v>78</v>
      </c>
      <c r="C26" s="27">
        <v>55</v>
      </c>
      <c r="D26" s="27">
        <v>75</v>
      </c>
      <c r="E26" s="27">
        <v>101</v>
      </c>
      <c r="F26" s="27">
        <v>83</v>
      </c>
      <c r="G26" s="27">
        <v>90</v>
      </c>
      <c r="H26" s="15">
        <f t="shared" si="0"/>
        <v>7</v>
      </c>
      <c r="I26" s="19">
        <f t="shared" si="1"/>
        <v>8.4337349397590355E-2</v>
      </c>
      <c r="J26" s="17">
        <f t="shared" si="2"/>
        <v>0.15384615384615385</v>
      </c>
    </row>
    <row r="27" spans="1:10">
      <c r="A27" s="7" t="s">
        <v>16</v>
      </c>
      <c r="B27" s="3">
        <v>14</v>
      </c>
      <c r="C27" s="27">
        <v>15</v>
      </c>
      <c r="D27" s="27">
        <v>17</v>
      </c>
      <c r="E27" s="27">
        <v>14</v>
      </c>
      <c r="F27" s="27">
        <v>17</v>
      </c>
      <c r="G27" s="27">
        <v>15</v>
      </c>
      <c r="H27" s="15">
        <f t="shared" si="0"/>
        <v>28</v>
      </c>
      <c r="I27" s="19">
        <f t="shared" si="1"/>
        <v>-0.11764705882352941</v>
      </c>
      <c r="J27" s="17">
        <f t="shared" si="2"/>
        <v>7.1428571428571425E-2</v>
      </c>
    </row>
    <row r="28" spans="1:10">
      <c r="A28" s="7" t="s">
        <v>17</v>
      </c>
      <c r="B28" s="3">
        <v>25</v>
      </c>
      <c r="C28" s="27">
        <v>17</v>
      </c>
      <c r="D28" s="27">
        <v>36</v>
      </c>
      <c r="E28" s="27">
        <v>46</v>
      </c>
      <c r="F28" s="27">
        <v>12</v>
      </c>
      <c r="G28" s="27">
        <v>9</v>
      </c>
      <c r="H28" s="15">
        <f t="shared" si="0"/>
        <v>32</v>
      </c>
      <c r="I28" s="19">
        <f t="shared" si="1"/>
        <v>-0.25</v>
      </c>
      <c r="J28" s="17">
        <f t="shared" si="2"/>
        <v>-0.64</v>
      </c>
    </row>
    <row r="29" spans="1:10">
      <c r="A29" s="7" t="s">
        <v>18</v>
      </c>
      <c r="B29" s="3">
        <v>9</v>
      </c>
      <c r="C29" s="27">
        <v>10</v>
      </c>
      <c r="D29" s="27">
        <v>15</v>
      </c>
      <c r="E29" s="27">
        <v>9</v>
      </c>
      <c r="F29" s="27">
        <v>7</v>
      </c>
      <c r="G29" s="27">
        <v>6</v>
      </c>
      <c r="H29" s="15">
        <f t="shared" si="0"/>
        <v>36</v>
      </c>
      <c r="I29" s="19">
        <f t="shared" si="1"/>
        <v>-0.14285714285714285</v>
      </c>
      <c r="J29" s="17">
        <f t="shared" si="2"/>
        <v>-0.33333333333333331</v>
      </c>
    </row>
    <row r="30" spans="1:10">
      <c r="A30" s="7" t="s">
        <v>19</v>
      </c>
      <c r="B30" s="3">
        <v>10</v>
      </c>
      <c r="C30" s="27">
        <v>11</v>
      </c>
      <c r="D30" s="27">
        <v>3</v>
      </c>
      <c r="E30" s="27">
        <v>8</v>
      </c>
      <c r="F30" s="27">
        <v>3</v>
      </c>
      <c r="G30" s="27">
        <v>7</v>
      </c>
      <c r="H30" s="15">
        <f t="shared" si="0"/>
        <v>35</v>
      </c>
      <c r="I30" s="19">
        <f t="shared" si="1"/>
        <v>1.3333333333333333</v>
      </c>
      <c r="J30" s="17">
        <f t="shared" si="2"/>
        <v>-0.3</v>
      </c>
    </row>
    <row r="31" spans="1:10">
      <c r="A31" s="7" t="s">
        <v>20</v>
      </c>
      <c r="B31" s="3">
        <v>453</v>
      </c>
      <c r="C31" s="27">
        <v>342</v>
      </c>
      <c r="D31" s="27">
        <v>372</v>
      </c>
      <c r="E31" s="27">
        <v>395</v>
      </c>
      <c r="F31" s="27">
        <v>425</v>
      </c>
      <c r="G31" s="27">
        <v>358</v>
      </c>
      <c r="H31" s="15">
        <f t="shared" si="0"/>
        <v>3</v>
      </c>
      <c r="I31" s="19">
        <f t="shared" si="1"/>
        <v>-0.15764705882352942</v>
      </c>
      <c r="J31" s="17">
        <f t="shared" si="2"/>
        <v>-0.20971302428256069</v>
      </c>
    </row>
    <row r="32" spans="1:10">
      <c r="A32" s="7" t="s">
        <v>21</v>
      </c>
      <c r="B32" s="3">
        <v>103</v>
      </c>
      <c r="C32" s="27">
        <v>77</v>
      </c>
      <c r="D32" s="27">
        <v>75</v>
      </c>
      <c r="E32" s="27">
        <v>73</v>
      </c>
      <c r="F32" s="27">
        <v>57</v>
      </c>
      <c r="G32" s="27">
        <v>71</v>
      </c>
      <c r="H32" s="15">
        <f t="shared" si="0"/>
        <v>10</v>
      </c>
      <c r="I32" s="19">
        <f t="shared" si="1"/>
        <v>0.24561403508771928</v>
      </c>
      <c r="J32" s="17">
        <f t="shared" si="2"/>
        <v>-0.31067961165048541</v>
      </c>
    </row>
    <row r="33" spans="1:10">
      <c r="A33" s="7" t="s">
        <v>22</v>
      </c>
      <c r="B33" s="3">
        <v>4</v>
      </c>
      <c r="C33" s="27">
        <v>4</v>
      </c>
      <c r="D33" s="27">
        <v>7</v>
      </c>
      <c r="E33" s="27">
        <v>5</v>
      </c>
      <c r="F33" s="27">
        <v>6</v>
      </c>
      <c r="G33" s="27">
        <v>4</v>
      </c>
      <c r="H33" s="15">
        <f t="shared" si="0"/>
        <v>41</v>
      </c>
      <c r="I33" s="19">
        <f t="shared" si="1"/>
        <v>-0.33333333333333331</v>
      </c>
      <c r="J33" s="17">
        <f t="shared" si="2"/>
        <v>0</v>
      </c>
    </row>
    <row r="34" spans="1:10">
      <c r="A34" s="7" t="s">
        <v>23</v>
      </c>
      <c r="B34" s="3">
        <v>44</v>
      </c>
      <c r="C34" s="27">
        <v>37</v>
      </c>
      <c r="D34" s="27">
        <v>31</v>
      </c>
      <c r="E34" s="27">
        <v>36</v>
      </c>
      <c r="F34" s="27">
        <v>49</v>
      </c>
      <c r="G34" s="27">
        <v>68</v>
      </c>
      <c r="H34" s="15">
        <f t="shared" si="0"/>
        <v>11</v>
      </c>
      <c r="I34" s="19">
        <f t="shared" si="1"/>
        <v>0.38775510204081631</v>
      </c>
      <c r="J34" s="17">
        <f t="shared" si="2"/>
        <v>0.54545454545454541</v>
      </c>
    </row>
    <row r="35" spans="1:10">
      <c r="A35" s="7" t="s">
        <v>24</v>
      </c>
      <c r="B35" s="3">
        <v>48</v>
      </c>
      <c r="C35" s="27">
        <v>37</v>
      </c>
      <c r="D35" s="27">
        <v>29</v>
      </c>
      <c r="E35" s="27">
        <v>47</v>
      </c>
      <c r="F35" s="27">
        <v>32</v>
      </c>
      <c r="G35" s="27">
        <v>39</v>
      </c>
      <c r="H35" s="15">
        <f t="shared" si="0"/>
        <v>19</v>
      </c>
      <c r="I35" s="19">
        <f t="shared" si="1"/>
        <v>0.21875</v>
      </c>
      <c r="J35" s="17">
        <f t="shared" si="2"/>
        <v>-0.1875</v>
      </c>
    </row>
    <row r="36" spans="1:10">
      <c r="A36" s="7" t="s">
        <v>25</v>
      </c>
      <c r="B36" s="3">
        <v>25</v>
      </c>
      <c r="C36" s="27">
        <v>12</v>
      </c>
      <c r="D36" s="27">
        <v>15</v>
      </c>
      <c r="E36" s="27">
        <v>23</v>
      </c>
      <c r="F36" s="27">
        <v>12</v>
      </c>
      <c r="G36" s="27">
        <v>36</v>
      </c>
      <c r="H36" s="15">
        <f t="shared" si="0"/>
        <v>21</v>
      </c>
      <c r="I36" s="19">
        <f t="shared" si="1"/>
        <v>2</v>
      </c>
      <c r="J36" s="17">
        <f t="shared" si="2"/>
        <v>0.44</v>
      </c>
    </row>
    <row r="37" spans="1:10">
      <c r="A37" s="7" t="s">
        <v>26</v>
      </c>
      <c r="B37" s="3">
        <v>0</v>
      </c>
      <c r="C37" s="27">
        <v>4</v>
      </c>
      <c r="D37" s="27">
        <v>0</v>
      </c>
      <c r="E37" s="27">
        <v>1</v>
      </c>
      <c r="F37" s="27">
        <v>4</v>
      </c>
      <c r="G37" s="27">
        <v>3</v>
      </c>
      <c r="H37" s="15">
        <f t="shared" si="0"/>
        <v>42</v>
      </c>
      <c r="I37" s="19">
        <f t="shared" si="1"/>
        <v>-0.25</v>
      </c>
      <c r="J37" s="31" t="s">
        <v>68</v>
      </c>
    </row>
    <row r="38" spans="1:10">
      <c r="A38" s="7" t="s">
        <v>27</v>
      </c>
      <c r="B38" s="3">
        <v>2</v>
      </c>
      <c r="C38" s="27">
        <v>1</v>
      </c>
      <c r="D38" s="27">
        <v>3</v>
      </c>
      <c r="E38" s="27">
        <v>2</v>
      </c>
      <c r="F38" s="27">
        <v>6</v>
      </c>
      <c r="G38" s="27">
        <v>1</v>
      </c>
      <c r="H38" s="15">
        <f t="shared" si="0"/>
        <v>47</v>
      </c>
      <c r="I38" s="19">
        <f t="shared" si="1"/>
        <v>-0.83333333333333337</v>
      </c>
      <c r="J38" s="17">
        <f t="shared" si="2"/>
        <v>-0.5</v>
      </c>
    </row>
    <row r="39" spans="1:10">
      <c r="A39" s="7" t="s">
        <v>28</v>
      </c>
      <c r="B39" s="3">
        <v>55</v>
      </c>
      <c r="C39" s="27">
        <v>39</v>
      </c>
      <c r="D39" s="27">
        <v>58</v>
      </c>
      <c r="E39" s="27">
        <v>48</v>
      </c>
      <c r="F39" s="27">
        <v>34</v>
      </c>
      <c r="G39" s="27">
        <v>50</v>
      </c>
      <c r="H39" s="15">
        <f t="shared" si="0"/>
        <v>14</v>
      </c>
      <c r="I39" s="19">
        <f t="shared" si="1"/>
        <v>0.47058823529411764</v>
      </c>
      <c r="J39" s="17">
        <f t="shared" si="2"/>
        <v>-9.0909090909090912E-2</v>
      </c>
    </row>
    <row r="40" spans="1:10">
      <c r="A40" s="7" t="s">
        <v>29</v>
      </c>
      <c r="B40" s="3">
        <v>4</v>
      </c>
      <c r="C40" s="27">
        <v>3</v>
      </c>
      <c r="D40" s="27">
        <v>1</v>
      </c>
      <c r="E40" s="27">
        <v>1</v>
      </c>
      <c r="F40" s="27">
        <v>1</v>
      </c>
      <c r="G40" s="27">
        <v>3</v>
      </c>
      <c r="H40" s="15">
        <f t="shared" si="0"/>
        <v>42</v>
      </c>
      <c r="I40" s="19">
        <f t="shared" si="1"/>
        <v>2</v>
      </c>
      <c r="J40" s="17">
        <f t="shared" si="2"/>
        <v>-0.25</v>
      </c>
    </row>
    <row r="41" spans="1:10">
      <c r="A41" s="7" t="s">
        <v>30</v>
      </c>
      <c r="B41" s="3">
        <v>4</v>
      </c>
      <c r="C41" s="27">
        <v>0</v>
      </c>
      <c r="D41" s="27">
        <v>4</v>
      </c>
      <c r="E41" s="27">
        <v>1</v>
      </c>
      <c r="F41" s="27">
        <v>4</v>
      </c>
      <c r="G41" s="27">
        <v>9</v>
      </c>
      <c r="H41" s="15">
        <f t="shared" si="0"/>
        <v>32</v>
      </c>
      <c r="I41" s="19">
        <f t="shared" si="1"/>
        <v>1.25</v>
      </c>
      <c r="J41" s="17">
        <f t="shared" si="2"/>
        <v>1.25</v>
      </c>
    </row>
    <row r="42" spans="1:10">
      <c r="A42" s="7" t="s">
        <v>31</v>
      </c>
      <c r="B42" s="3">
        <v>27</v>
      </c>
      <c r="C42" s="27">
        <v>13</v>
      </c>
      <c r="D42" s="27">
        <v>10</v>
      </c>
      <c r="E42" s="27">
        <v>13</v>
      </c>
      <c r="F42" s="27">
        <v>8</v>
      </c>
      <c r="G42" s="27">
        <v>16</v>
      </c>
      <c r="H42" s="15">
        <f t="shared" si="0"/>
        <v>27</v>
      </c>
      <c r="I42" s="19">
        <f t="shared" si="1"/>
        <v>1</v>
      </c>
      <c r="J42" s="17">
        <f t="shared" si="2"/>
        <v>-0.40740740740740738</v>
      </c>
    </row>
    <row r="43" spans="1:10">
      <c r="A43" s="7" t="s">
        <v>32</v>
      </c>
      <c r="B43" s="3">
        <v>94</v>
      </c>
      <c r="C43" s="27">
        <v>77</v>
      </c>
      <c r="D43" s="27">
        <v>71</v>
      </c>
      <c r="E43" s="27">
        <v>64</v>
      </c>
      <c r="F43" s="27">
        <v>58</v>
      </c>
      <c r="G43" s="27">
        <v>43</v>
      </c>
      <c r="H43" s="15">
        <f t="shared" si="0"/>
        <v>17</v>
      </c>
      <c r="I43" s="19">
        <f t="shared" si="1"/>
        <v>-0.25862068965517243</v>
      </c>
      <c r="J43" s="17">
        <f t="shared" si="2"/>
        <v>-0.54255319148936165</v>
      </c>
    </row>
    <row r="44" spans="1:10">
      <c r="A44" s="7" t="s">
        <v>33</v>
      </c>
      <c r="B44" s="3">
        <v>18</v>
      </c>
      <c r="C44" s="27">
        <v>13</v>
      </c>
      <c r="D44" s="27">
        <v>8</v>
      </c>
      <c r="E44" s="27">
        <v>10</v>
      </c>
      <c r="F44" s="27">
        <v>16</v>
      </c>
      <c r="G44" s="27">
        <v>17</v>
      </c>
      <c r="H44" s="15">
        <f t="shared" si="0"/>
        <v>26</v>
      </c>
      <c r="I44" s="19">
        <f t="shared" si="1"/>
        <v>6.25E-2</v>
      </c>
      <c r="J44" s="17">
        <f t="shared" si="2"/>
        <v>-5.5555555555555552E-2</v>
      </c>
    </row>
    <row r="45" spans="1:10">
      <c r="A45" s="7" t="s">
        <v>34</v>
      </c>
      <c r="B45" s="3">
        <v>6</v>
      </c>
      <c r="C45" s="27">
        <v>4</v>
      </c>
      <c r="D45" s="27">
        <v>5</v>
      </c>
      <c r="E45" s="27">
        <v>3</v>
      </c>
      <c r="F45" s="27">
        <v>4</v>
      </c>
      <c r="G45" s="27">
        <v>5</v>
      </c>
      <c r="H45" s="15">
        <f t="shared" si="0"/>
        <v>38</v>
      </c>
      <c r="I45" s="19">
        <f t="shared" si="1"/>
        <v>0.25</v>
      </c>
      <c r="J45" s="17">
        <f t="shared" si="2"/>
        <v>-0.16666666666666666</v>
      </c>
    </row>
    <row r="46" spans="1:10">
      <c r="A46" s="7" t="s">
        <v>35</v>
      </c>
      <c r="B46" s="3">
        <v>261</v>
      </c>
      <c r="C46" s="27">
        <v>203</v>
      </c>
      <c r="D46" s="27">
        <v>296</v>
      </c>
      <c r="E46" s="27">
        <v>345</v>
      </c>
      <c r="F46" s="27">
        <v>342</v>
      </c>
      <c r="G46" s="27">
        <v>396</v>
      </c>
      <c r="H46" s="15">
        <f t="shared" si="0"/>
        <v>2</v>
      </c>
      <c r="I46" s="19">
        <f t="shared" si="1"/>
        <v>0.15789473684210525</v>
      </c>
      <c r="J46" s="17">
        <f t="shared" si="2"/>
        <v>0.51724137931034486</v>
      </c>
    </row>
    <row r="47" spans="1:10">
      <c r="A47" s="7" t="s">
        <v>36</v>
      </c>
      <c r="B47" s="3">
        <v>65</v>
      </c>
      <c r="C47" s="27">
        <v>59</v>
      </c>
      <c r="D47" s="27">
        <v>63</v>
      </c>
      <c r="E47" s="27">
        <v>73</v>
      </c>
      <c r="F47" s="27">
        <v>61</v>
      </c>
      <c r="G47" s="27">
        <v>85</v>
      </c>
      <c r="H47" s="15">
        <f t="shared" si="0"/>
        <v>8</v>
      </c>
      <c r="I47" s="19">
        <f t="shared" si="1"/>
        <v>0.39344262295081966</v>
      </c>
      <c r="J47" s="17">
        <f t="shared" si="2"/>
        <v>0.30769230769230771</v>
      </c>
    </row>
    <row r="48" spans="1:10">
      <c r="A48" s="7" t="s">
        <v>37</v>
      </c>
      <c r="B48" s="3">
        <v>5</v>
      </c>
      <c r="C48" s="27">
        <v>4</v>
      </c>
      <c r="D48" s="27">
        <v>2</v>
      </c>
      <c r="E48" s="27">
        <v>4</v>
      </c>
      <c r="F48" s="27">
        <v>7</v>
      </c>
      <c r="G48" s="27">
        <v>8</v>
      </c>
      <c r="H48" s="15">
        <f t="shared" si="0"/>
        <v>34</v>
      </c>
      <c r="I48" s="19">
        <f t="shared" si="1"/>
        <v>0.14285714285714285</v>
      </c>
      <c r="J48" s="17">
        <f t="shared" si="2"/>
        <v>0.6</v>
      </c>
    </row>
    <row r="49" spans="1:10">
      <c r="A49" s="7" t="s">
        <v>38</v>
      </c>
      <c r="B49" s="3">
        <v>33</v>
      </c>
      <c r="C49" s="27">
        <v>15</v>
      </c>
      <c r="D49" s="27">
        <v>35</v>
      </c>
      <c r="E49" s="27">
        <v>37</v>
      </c>
      <c r="F49" s="27">
        <v>30</v>
      </c>
      <c r="G49" s="27">
        <v>37</v>
      </c>
      <c r="H49" s="15">
        <f t="shared" si="0"/>
        <v>20</v>
      </c>
      <c r="I49" s="19">
        <f t="shared" si="1"/>
        <v>0.23333333333333334</v>
      </c>
      <c r="J49" s="17">
        <f t="shared" si="2"/>
        <v>0.12121212121212122</v>
      </c>
    </row>
    <row r="50" spans="1:10">
      <c r="A50" s="7" t="s">
        <v>39</v>
      </c>
      <c r="B50" s="3">
        <v>195</v>
      </c>
      <c r="C50" s="27">
        <v>137</v>
      </c>
      <c r="D50" s="27">
        <v>161</v>
      </c>
      <c r="E50" s="27">
        <v>151</v>
      </c>
      <c r="F50" s="27">
        <v>190</v>
      </c>
      <c r="G50" s="27">
        <v>233</v>
      </c>
      <c r="H50" s="15">
        <f t="shared" si="0"/>
        <v>4</v>
      </c>
      <c r="I50" s="19">
        <f t="shared" si="1"/>
        <v>0.22631578947368422</v>
      </c>
      <c r="J50" s="17">
        <f t="shared" si="2"/>
        <v>0.19487179487179487</v>
      </c>
    </row>
    <row r="51" spans="1:10">
      <c r="A51" s="7" t="s">
        <v>40</v>
      </c>
      <c r="B51" s="3">
        <v>2</v>
      </c>
      <c r="C51" s="27">
        <v>0</v>
      </c>
      <c r="D51" s="27">
        <v>1</v>
      </c>
      <c r="E51" s="27">
        <v>0</v>
      </c>
      <c r="F51" s="27">
        <v>1</v>
      </c>
      <c r="G51" s="27">
        <v>1</v>
      </c>
      <c r="H51" s="15">
        <f t="shared" si="0"/>
        <v>47</v>
      </c>
      <c r="I51" s="19">
        <f t="shared" si="1"/>
        <v>0</v>
      </c>
      <c r="J51" s="17">
        <f t="shared" si="2"/>
        <v>-0.5</v>
      </c>
    </row>
    <row r="52" spans="1:10">
      <c r="A52" s="7" t="s">
        <v>41</v>
      </c>
      <c r="B52" s="3">
        <v>8</v>
      </c>
      <c r="C52" s="27">
        <v>15</v>
      </c>
      <c r="D52" s="27">
        <v>11</v>
      </c>
      <c r="E52" s="27">
        <v>14</v>
      </c>
      <c r="F52" s="27">
        <v>15</v>
      </c>
      <c r="G52" s="27">
        <v>13</v>
      </c>
      <c r="H52" s="15">
        <f t="shared" si="0"/>
        <v>30</v>
      </c>
      <c r="I52" s="19">
        <f t="shared" si="1"/>
        <v>-0.13333333333333333</v>
      </c>
      <c r="J52" s="17">
        <f t="shared" si="2"/>
        <v>0.625</v>
      </c>
    </row>
    <row r="53" spans="1:10">
      <c r="A53" s="7" t="s">
        <v>42</v>
      </c>
      <c r="B53" s="3">
        <v>10</v>
      </c>
      <c r="C53" s="27">
        <v>5</v>
      </c>
      <c r="D53" s="27">
        <v>9</v>
      </c>
      <c r="E53" s="27">
        <v>4</v>
      </c>
      <c r="F53" s="27">
        <v>5</v>
      </c>
      <c r="G53" s="27">
        <v>15</v>
      </c>
      <c r="H53" s="15">
        <f t="shared" si="0"/>
        <v>28</v>
      </c>
      <c r="I53" s="19">
        <f t="shared" si="1"/>
        <v>2</v>
      </c>
      <c r="J53" s="17">
        <f t="shared" si="2"/>
        <v>0.5</v>
      </c>
    </row>
    <row r="54" spans="1:10">
      <c r="A54" s="7" t="s">
        <v>43</v>
      </c>
      <c r="B54" s="3">
        <v>1</v>
      </c>
      <c r="C54" s="27">
        <v>3</v>
      </c>
      <c r="D54" s="27">
        <v>1</v>
      </c>
      <c r="E54" s="27">
        <v>2</v>
      </c>
      <c r="F54" s="27">
        <v>1</v>
      </c>
      <c r="G54" s="27">
        <v>1</v>
      </c>
      <c r="H54" s="15">
        <f t="shared" si="0"/>
        <v>47</v>
      </c>
      <c r="I54" s="19">
        <f t="shared" si="1"/>
        <v>0</v>
      </c>
      <c r="J54" s="17">
        <f t="shared" si="2"/>
        <v>0</v>
      </c>
    </row>
    <row r="55" spans="1:10">
      <c r="A55" s="7" t="s">
        <v>44</v>
      </c>
      <c r="B55" s="3">
        <v>27</v>
      </c>
      <c r="C55" s="27">
        <v>17</v>
      </c>
      <c r="D55" s="27">
        <v>30</v>
      </c>
      <c r="E55" s="27">
        <v>37</v>
      </c>
      <c r="F55" s="27">
        <v>33</v>
      </c>
      <c r="G55" s="27">
        <v>50</v>
      </c>
      <c r="H55" s="15">
        <f t="shared" si="0"/>
        <v>14</v>
      </c>
      <c r="I55" s="19">
        <f t="shared" si="1"/>
        <v>0.51515151515151514</v>
      </c>
      <c r="J55" s="17">
        <f t="shared" si="2"/>
        <v>0.85185185185185186</v>
      </c>
    </row>
    <row r="56" spans="1:10">
      <c r="A56" s="7" t="s">
        <v>45</v>
      </c>
      <c r="B56" s="3">
        <v>167</v>
      </c>
      <c r="C56" s="27">
        <v>126</v>
      </c>
      <c r="D56" s="27">
        <v>163</v>
      </c>
      <c r="E56" s="27">
        <v>167</v>
      </c>
      <c r="F56" s="27">
        <v>163</v>
      </c>
      <c r="G56" s="27">
        <v>150</v>
      </c>
      <c r="H56" s="15">
        <f t="shared" si="0"/>
        <v>5</v>
      </c>
      <c r="I56" s="19">
        <f t="shared" si="1"/>
        <v>-7.9754601226993863E-2</v>
      </c>
      <c r="J56" s="17">
        <f t="shared" si="2"/>
        <v>-0.10179640718562874</v>
      </c>
    </row>
    <row r="57" spans="1:10">
      <c r="A57" s="7" t="s">
        <v>46</v>
      </c>
      <c r="B57" s="3">
        <v>38</v>
      </c>
      <c r="C57" s="27">
        <v>34</v>
      </c>
      <c r="D57" s="27">
        <v>27</v>
      </c>
      <c r="E57" s="27">
        <v>49</v>
      </c>
      <c r="F57" s="27">
        <v>44</v>
      </c>
      <c r="G57" s="27">
        <v>34</v>
      </c>
      <c r="H57" s="15">
        <f t="shared" si="0"/>
        <v>22</v>
      </c>
      <c r="I57" s="19">
        <f t="shared" si="1"/>
        <v>-0.22727272727272727</v>
      </c>
      <c r="J57" s="17">
        <f t="shared" si="2"/>
        <v>-0.10526315789473684</v>
      </c>
    </row>
    <row r="58" spans="1:10">
      <c r="A58" s="7" t="s">
        <v>47</v>
      </c>
      <c r="B58" s="3">
        <v>89</v>
      </c>
      <c r="C58" s="27">
        <v>49</v>
      </c>
      <c r="D58" s="27">
        <v>58</v>
      </c>
      <c r="E58" s="27">
        <v>77</v>
      </c>
      <c r="F58" s="27">
        <v>79</v>
      </c>
      <c r="G58" s="27">
        <v>66</v>
      </c>
      <c r="H58" s="15">
        <f t="shared" si="0"/>
        <v>12</v>
      </c>
      <c r="I58" s="19">
        <f t="shared" si="1"/>
        <v>-0.16455696202531644</v>
      </c>
      <c r="J58" s="17">
        <f t="shared" si="2"/>
        <v>-0.25842696629213485</v>
      </c>
    </row>
    <row r="59" spans="1:10">
      <c r="A59" s="7" t="s">
        <v>48</v>
      </c>
      <c r="B59" s="3">
        <v>8</v>
      </c>
      <c r="C59" s="27">
        <v>7</v>
      </c>
      <c r="D59" s="27">
        <v>7</v>
      </c>
      <c r="E59" s="27">
        <v>8</v>
      </c>
      <c r="F59" s="27">
        <v>5</v>
      </c>
      <c r="G59" s="27">
        <v>10</v>
      </c>
      <c r="H59" s="15">
        <f t="shared" si="0"/>
        <v>31</v>
      </c>
      <c r="I59" s="19">
        <f t="shared" si="1"/>
        <v>1</v>
      </c>
      <c r="J59" s="17">
        <f t="shared" si="2"/>
        <v>0.25</v>
      </c>
    </row>
    <row r="60" spans="1:10">
      <c r="A60" s="7" t="s">
        <v>49</v>
      </c>
      <c r="B60" s="3">
        <v>163</v>
      </c>
      <c r="C60" s="27">
        <v>108</v>
      </c>
      <c r="D60" s="27">
        <v>118</v>
      </c>
      <c r="E60" s="27">
        <v>125</v>
      </c>
      <c r="F60" s="27">
        <v>114</v>
      </c>
      <c r="G60" s="27">
        <v>126</v>
      </c>
      <c r="H60" s="15">
        <f t="shared" si="0"/>
        <v>6</v>
      </c>
      <c r="I60" s="19">
        <f t="shared" si="1"/>
        <v>0.10526315789473684</v>
      </c>
      <c r="J60" s="17">
        <f t="shared" si="2"/>
        <v>-0.22699386503067484</v>
      </c>
    </row>
    <row r="61" spans="1:10">
      <c r="A61" s="7" t="s">
        <v>50</v>
      </c>
      <c r="B61" s="3">
        <v>20</v>
      </c>
      <c r="C61" s="27">
        <v>14</v>
      </c>
      <c r="D61" s="27">
        <v>21</v>
      </c>
      <c r="E61" s="27">
        <v>15</v>
      </c>
      <c r="F61" s="27">
        <v>14</v>
      </c>
      <c r="G61" s="27">
        <v>19</v>
      </c>
      <c r="H61" s="15">
        <f t="shared" si="0"/>
        <v>25</v>
      </c>
      <c r="I61" s="19">
        <f t="shared" si="1"/>
        <v>0.35714285714285715</v>
      </c>
      <c r="J61" s="17">
        <f t="shared" si="2"/>
        <v>-0.05</v>
      </c>
    </row>
    <row r="62" spans="1:10">
      <c r="A62" s="7" t="s">
        <v>51</v>
      </c>
      <c r="B62" s="3">
        <v>2</v>
      </c>
      <c r="C62" s="27">
        <v>3</v>
      </c>
      <c r="D62" s="27">
        <v>4</v>
      </c>
      <c r="E62" s="27">
        <v>2</v>
      </c>
      <c r="F62" s="27">
        <v>3</v>
      </c>
      <c r="G62" s="27">
        <v>1</v>
      </c>
      <c r="H62" s="15">
        <f t="shared" si="0"/>
        <v>47</v>
      </c>
      <c r="I62" s="19">
        <f t="shared" si="1"/>
        <v>-0.66666666666666663</v>
      </c>
      <c r="J62" s="17">
        <f t="shared" si="2"/>
        <v>-0.5</v>
      </c>
    </row>
    <row r="63" spans="1:10">
      <c r="A63" s="8" t="s">
        <v>54</v>
      </c>
      <c r="B63" s="3">
        <v>1</v>
      </c>
      <c r="C63" s="27">
        <v>0</v>
      </c>
      <c r="D63" s="27">
        <v>1</v>
      </c>
      <c r="E63" s="27">
        <v>0</v>
      </c>
      <c r="F63" s="27">
        <v>0</v>
      </c>
      <c r="G63" s="27">
        <v>0</v>
      </c>
      <c r="H63" s="15">
        <f t="shared" si="0"/>
        <v>51</v>
      </c>
      <c r="I63" s="30" t="s">
        <v>68</v>
      </c>
      <c r="J63" s="17">
        <f t="shared" si="2"/>
        <v>-1</v>
      </c>
    </row>
    <row r="64" spans="1:10">
      <c r="A64" s="9" t="s">
        <v>52</v>
      </c>
      <c r="B64" s="5">
        <v>0</v>
      </c>
      <c r="C64" s="28">
        <v>1</v>
      </c>
      <c r="D64" s="28">
        <v>1</v>
      </c>
      <c r="E64" s="28">
        <v>1</v>
      </c>
      <c r="F64" s="28">
        <v>0</v>
      </c>
      <c r="G64" s="28">
        <v>0</v>
      </c>
      <c r="H64" s="18"/>
      <c r="I64" s="32" t="s">
        <v>68</v>
      </c>
      <c r="J64" s="33" t="s">
        <v>68</v>
      </c>
    </row>
    <row r="66" spans="1:1">
      <c r="A66" s="51" t="s">
        <v>72</v>
      </c>
    </row>
  </sheetData>
  <mergeCells count="1">
    <mergeCell ref="I9:J9"/>
  </mergeCells>
  <conditionalFormatting sqref="B12:B63">
    <cfRule type="top10" dxfId="57" priority="8" rank="10"/>
  </conditionalFormatting>
  <conditionalFormatting sqref="C12:C63">
    <cfRule type="top10" dxfId="56" priority="7" rank="10"/>
  </conditionalFormatting>
  <conditionalFormatting sqref="D12:D63">
    <cfRule type="top10" dxfId="55" priority="6" rank="10"/>
  </conditionalFormatting>
  <conditionalFormatting sqref="E12:E63">
    <cfRule type="top10" dxfId="54" priority="5" rank="10"/>
  </conditionalFormatting>
  <conditionalFormatting sqref="F12:F63">
    <cfRule type="top10" dxfId="53" priority="4" rank="10"/>
  </conditionalFormatting>
  <conditionalFormatting sqref="G12:G63">
    <cfRule type="top10" dxfId="52" priority="3" rank="10"/>
  </conditionalFormatting>
  <conditionalFormatting sqref="I12:I63">
    <cfRule type="top10" dxfId="51" priority="2" rank="10"/>
  </conditionalFormatting>
  <conditionalFormatting sqref="J12:J63">
    <cfRule type="top10" dxfId="50" priority="1" rank="10"/>
  </conditionalFormatting>
  <hyperlinks>
    <hyperlink ref="B3" r:id="rId1"/>
    <hyperlink ref="B4" r:id="rId2"/>
  </hyperlinks>
  <pageMargins left="0.7" right="0.7" top="0.75" bottom="0.75" header="0.3" footer="0.3"/>
  <pageSetup scale="72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defaultRowHeight="15"/>
  <cols>
    <col min="1" max="1" width="19.7109375" customWidth="1"/>
    <col min="8" max="8" width="12" customWidth="1"/>
    <col min="9" max="10" width="18.140625" customWidth="1"/>
  </cols>
  <sheetData>
    <row r="1" spans="1:10" ht="21">
      <c r="A1" s="11" t="s">
        <v>69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69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70</v>
      </c>
      <c r="J9" s="79"/>
    </row>
    <row r="10" spans="1:10">
      <c r="A10" s="21" t="s">
        <v>56</v>
      </c>
      <c r="B10" s="14">
        <v>2008</v>
      </c>
      <c r="C10" s="14">
        <v>2009</v>
      </c>
      <c r="D10" s="14">
        <v>2010</v>
      </c>
      <c r="E10" s="14">
        <v>2011</v>
      </c>
      <c r="F10" s="14">
        <v>2012</v>
      </c>
      <c r="G10" s="14">
        <v>2013</v>
      </c>
      <c r="H10" s="14" t="s">
        <v>66</v>
      </c>
      <c r="I10" s="36" t="s">
        <v>63</v>
      </c>
      <c r="J10" s="37" t="s">
        <v>65</v>
      </c>
    </row>
    <row r="11" spans="1:10">
      <c r="A11" s="42" t="s">
        <v>55</v>
      </c>
      <c r="B11" s="45">
        <f>Dollars!B11/Dollars!$B$11</f>
        <v>1</v>
      </c>
      <c r="C11" s="47">
        <f>Dollars!C11/Dollars!$C$11</f>
        <v>1</v>
      </c>
      <c r="D11" s="47">
        <f>Dollars!D11/Dollars!$D$11</f>
        <v>1</v>
      </c>
      <c r="E11" s="47">
        <f>Dollars!E11/Dollars!$E$11</f>
        <v>1</v>
      </c>
      <c r="F11" s="47">
        <f>Dollars!F11/Dollars!$F$11</f>
        <v>1</v>
      </c>
      <c r="G11" s="47">
        <f>Dollars!G11/Dollars!$G$11</f>
        <v>1</v>
      </c>
      <c r="H11" s="16"/>
      <c r="I11" s="38"/>
      <c r="J11" s="39"/>
    </row>
    <row r="12" spans="1:10">
      <c r="A12" s="42" t="s">
        <v>53</v>
      </c>
      <c r="B12" s="19">
        <f>Dollars!B12/Dollars!$B$11</f>
        <v>0</v>
      </c>
      <c r="C12" s="48">
        <f>Dollars!C12/Dollars!$C$11</f>
        <v>0</v>
      </c>
      <c r="D12" s="48">
        <f>Dollars!D12/Dollars!$D$11</f>
        <v>0</v>
      </c>
      <c r="E12" s="48">
        <f>Dollars!E12/Dollars!$E$11</f>
        <v>0</v>
      </c>
      <c r="F12" s="48">
        <f>Dollars!F12/Dollars!$F$11</f>
        <v>0</v>
      </c>
      <c r="G12" s="48">
        <f>Dollars!G12/Dollars!$G$11</f>
        <v>0</v>
      </c>
      <c r="H12" s="35">
        <f>RANK(G12,$G$12:$G$63)</f>
        <v>51</v>
      </c>
      <c r="I12" s="19">
        <f>G12-F12</f>
        <v>0</v>
      </c>
      <c r="J12" s="17">
        <f>G12-B12</f>
        <v>0</v>
      </c>
    </row>
    <row r="13" spans="1:10">
      <c r="A13" s="42" t="s">
        <v>2</v>
      </c>
      <c r="B13" s="19">
        <f>Dollars!B13/Dollars!$B$11</f>
        <v>7.5802396561874808E-4</v>
      </c>
      <c r="C13" s="48">
        <f>Dollars!C13/Dollars!$C$11</f>
        <v>2.1061054429540901E-3</v>
      </c>
      <c r="D13" s="48">
        <f>Dollars!D13/Dollars!$D$11</f>
        <v>2.5655474826375614E-5</v>
      </c>
      <c r="E13" s="48">
        <f>Dollars!E13/Dollars!$E$11</f>
        <v>1.1930294091761984E-4</v>
      </c>
      <c r="F13" s="48">
        <f>Dollars!F13/Dollars!$F$11</f>
        <v>8.4564899192078016E-4</v>
      </c>
      <c r="G13" s="48">
        <f>Dollars!G13/Dollars!$G$11</f>
        <v>1.7834181755566679E-4</v>
      </c>
      <c r="H13" s="35">
        <f t="shared" ref="H13:H63" si="0">RANK(G13,$G$12:$G$63)</f>
        <v>46</v>
      </c>
      <c r="I13" s="19">
        <f t="shared" ref="I13:I64" si="1">G13-F13</f>
        <v>-6.673071743651134E-4</v>
      </c>
      <c r="J13" s="17">
        <f t="shared" ref="J13:J64" si="2">G13-B13</f>
        <v>-5.7968214806308131E-4</v>
      </c>
    </row>
    <row r="14" spans="1:10">
      <c r="A14" s="42" t="s">
        <v>3</v>
      </c>
      <c r="B14" s="19">
        <f>Dollars!B14/Dollars!$B$11</f>
        <v>0</v>
      </c>
      <c r="C14" s="48">
        <f>Dollars!C14/Dollars!$C$11</f>
        <v>0</v>
      </c>
      <c r="D14" s="48">
        <f>Dollars!D14/Dollars!$D$11</f>
        <v>2.1379989946560115E-4</v>
      </c>
      <c r="E14" s="48">
        <f>Dollars!E14/Dollars!$E$11</f>
        <v>0</v>
      </c>
      <c r="F14" s="48">
        <f>Dollars!F14/Dollars!$F$11</f>
        <v>1.8299337659499269E-4</v>
      </c>
      <c r="G14" s="48">
        <f>Dollars!G14/Dollars!$G$11</f>
        <v>2.9476289291895841E-3</v>
      </c>
      <c r="H14" s="35">
        <f t="shared" si="0"/>
        <v>24</v>
      </c>
      <c r="I14" s="19">
        <f t="shared" si="1"/>
        <v>2.7646355525945913E-3</v>
      </c>
      <c r="J14" s="17">
        <f t="shared" si="2"/>
        <v>2.9476289291895841E-3</v>
      </c>
    </row>
    <row r="15" spans="1:10">
      <c r="A15" s="42" t="s">
        <v>4</v>
      </c>
      <c r="B15" s="19">
        <f>Dollars!B15/Dollars!$B$11</f>
        <v>7.5865659317263558E-3</v>
      </c>
      <c r="C15" s="48">
        <f>Dollars!C15/Dollars!$C$11</f>
        <v>4.5211245614814773E-3</v>
      </c>
      <c r="D15" s="48">
        <f>Dollars!D15/Dollars!$D$11</f>
        <v>3.3536024269668696E-3</v>
      </c>
      <c r="E15" s="48">
        <f>Dollars!E15/Dollars!$E$11</f>
        <v>7.7772008923384806E-3</v>
      </c>
      <c r="F15" s="48">
        <f>Dollars!F15/Dollars!$F$11</f>
        <v>8.5435252289839132E-3</v>
      </c>
      <c r="G15" s="48">
        <f>Dollars!G15/Dollars!$G$11</f>
        <v>3.8583164196648386E-3</v>
      </c>
      <c r="H15" s="35">
        <f t="shared" si="0"/>
        <v>21</v>
      </c>
      <c r="I15" s="19">
        <f t="shared" si="1"/>
        <v>-4.685208809319075E-3</v>
      </c>
      <c r="J15" s="17">
        <f t="shared" si="2"/>
        <v>-3.7282495120615172E-3</v>
      </c>
    </row>
    <row r="16" spans="1:10">
      <c r="A16" s="42" t="s">
        <v>5</v>
      </c>
      <c r="B16" s="19">
        <f>Dollars!B16/Dollars!$B$11</f>
        <v>0.49472687167129148</v>
      </c>
      <c r="C16" s="48">
        <f>Dollars!C16/Dollars!$C$11</f>
        <v>0.50141734208790689</v>
      </c>
      <c r="D16" s="48">
        <f>Dollars!D16/Dollars!$D$11</f>
        <v>0.50795748379842864</v>
      </c>
      <c r="E16" s="48">
        <f>Dollars!E16/Dollars!$E$11</f>
        <v>0.49974121274443228</v>
      </c>
      <c r="F16" s="48">
        <f>Dollars!F16/Dollars!$F$11</f>
        <v>0.5320273854858284</v>
      </c>
      <c r="G16" s="48">
        <f>Dollars!G16/Dollars!$G$11</f>
        <v>0.49957425956620044</v>
      </c>
      <c r="H16" s="35">
        <f t="shared" si="0"/>
        <v>1</v>
      </c>
      <c r="I16" s="19">
        <f t="shared" si="1"/>
        <v>-3.2453125919627956E-2</v>
      </c>
      <c r="J16" s="17">
        <f t="shared" si="2"/>
        <v>4.847387894908961E-3</v>
      </c>
    </row>
    <row r="17" spans="1:10">
      <c r="A17" s="42" t="s">
        <v>6</v>
      </c>
      <c r="B17" s="19">
        <f>Dollars!B17/Dollars!$B$11</f>
        <v>2.8968859195915967E-2</v>
      </c>
      <c r="C17" s="48">
        <f>Dollars!C17/Dollars!$C$11</f>
        <v>3.0493247924092051E-2</v>
      </c>
      <c r="D17" s="48">
        <f>Dollars!D17/Dollars!$D$11</f>
        <v>1.9238595877402082E-2</v>
      </c>
      <c r="E17" s="48">
        <f>Dollars!E17/Dollars!$E$11</f>
        <v>2.0897744617782738E-2</v>
      </c>
      <c r="F17" s="48">
        <f>Dollars!F17/Dollars!$F$11</f>
        <v>2.155575237428508E-2</v>
      </c>
      <c r="G17" s="48">
        <f>Dollars!G17/Dollars!$G$11</f>
        <v>1.4126701580411927E-2</v>
      </c>
      <c r="H17" s="35">
        <f t="shared" si="0"/>
        <v>11</v>
      </c>
      <c r="I17" s="19">
        <f t="shared" si="1"/>
        <v>-7.4290507938731525E-3</v>
      </c>
      <c r="J17" s="17">
        <f t="shared" si="2"/>
        <v>-1.484215761550404E-2</v>
      </c>
    </row>
    <row r="18" spans="1:10">
      <c r="A18" s="42" t="s">
        <v>7</v>
      </c>
      <c r="B18" s="19">
        <f>Dollars!B18/Dollars!$B$11</f>
        <v>7.8406331424230521E-3</v>
      </c>
      <c r="C18" s="48">
        <f>Dollars!C18/Dollars!$C$11</f>
        <v>9.2796097477390836E-3</v>
      </c>
      <c r="D18" s="48">
        <f>Dollars!D18/Dollars!$D$11</f>
        <v>9.3281852658461568E-3</v>
      </c>
      <c r="E18" s="48">
        <f>Dollars!E18/Dollars!$E$11</f>
        <v>5.3195772799818726E-3</v>
      </c>
      <c r="F18" s="48">
        <f>Dollars!F18/Dollars!$F$11</f>
        <v>5.5859533376478535E-3</v>
      </c>
      <c r="G18" s="48">
        <f>Dollars!G18/Dollars!$G$11</f>
        <v>6.1978872702699341E-3</v>
      </c>
      <c r="H18" s="35">
        <f t="shared" si="0"/>
        <v>19</v>
      </c>
      <c r="I18" s="19">
        <f t="shared" si="1"/>
        <v>6.1193393262208053E-4</v>
      </c>
      <c r="J18" s="17">
        <f t="shared" si="2"/>
        <v>-1.6427458721531181E-3</v>
      </c>
    </row>
    <row r="19" spans="1:10">
      <c r="A19" s="42" t="s">
        <v>8</v>
      </c>
      <c r="B19" s="19">
        <f>Dollars!B19/Dollars!$B$11</f>
        <v>1.1748607664794563E-3</v>
      </c>
      <c r="C19" s="48">
        <f>Dollars!C19/Dollars!$C$11</f>
        <v>2.8867258622924294E-3</v>
      </c>
      <c r="D19" s="48">
        <f>Dollars!D19/Dollars!$D$11</f>
        <v>4.5946774698678479E-3</v>
      </c>
      <c r="E19" s="48">
        <f>Dollars!E19/Dollars!$E$11</f>
        <v>1.8131195967689574E-3</v>
      </c>
      <c r="F19" s="48">
        <f>Dollars!F19/Dollars!$F$11</f>
        <v>2.2257923579352789E-3</v>
      </c>
      <c r="G19" s="48">
        <f>Dollars!G19/Dollars!$G$11</f>
        <v>9.7550147704791035E-3</v>
      </c>
      <c r="H19" s="35">
        <f t="shared" si="0"/>
        <v>16</v>
      </c>
      <c r="I19" s="19">
        <f t="shared" si="1"/>
        <v>7.5292224125438241E-3</v>
      </c>
      <c r="J19" s="17">
        <f t="shared" si="2"/>
        <v>8.5801540039996474E-3</v>
      </c>
    </row>
    <row r="20" spans="1:10">
      <c r="A20" s="42" t="s">
        <v>9</v>
      </c>
      <c r="B20" s="19">
        <f>Dollars!B20/Dollars!$B$11</f>
        <v>2.6223624229673838E-3</v>
      </c>
      <c r="C20" s="48">
        <f>Dollars!C20/Dollars!$C$11</f>
        <v>1.0052791459430979E-3</v>
      </c>
      <c r="D20" s="48">
        <f>Dollars!D20/Dollars!$D$11</f>
        <v>1.3758175966891027E-3</v>
      </c>
      <c r="E20" s="48">
        <f>Dollars!E20/Dollars!$E$11</f>
        <v>8.9041741468592385E-4</v>
      </c>
      <c r="F20" s="48">
        <f>Dollars!F20/Dollars!$F$11</f>
        <v>3.4969668280549913E-4</v>
      </c>
      <c r="G20" s="48">
        <f>Dollars!G20/Dollars!$G$11</f>
        <v>2.4107986042043767E-3</v>
      </c>
      <c r="H20" s="35">
        <f t="shared" si="0"/>
        <v>28</v>
      </c>
      <c r="I20" s="19">
        <f t="shared" si="1"/>
        <v>2.0611019213988774E-3</v>
      </c>
      <c r="J20" s="17">
        <f t="shared" si="2"/>
        <v>-2.1156381876300716E-4</v>
      </c>
    </row>
    <row r="21" spans="1:10">
      <c r="A21" s="42" t="s">
        <v>10</v>
      </c>
      <c r="B21" s="19">
        <f>Dollars!B21/Dollars!$B$11</f>
        <v>1.0827468737538815E-2</v>
      </c>
      <c r="C21" s="48">
        <f>Dollars!C21/Dollars!$C$11</f>
        <v>1.6664027022966422E-2</v>
      </c>
      <c r="D21" s="48">
        <f>Dollars!D21/Dollars!$D$11</f>
        <v>1.0235811826516259E-2</v>
      </c>
      <c r="E21" s="48">
        <f>Dollars!E21/Dollars!$E$11</f>
        <v>1.1753270928561432E-2</v>
      </c>
      <c r="F21" s="48">
        <f>Dollars!F21/Dollars!$F$11</f>
        <v>7.2871768822359261E-3</v>
      </c>
      <c r="G21" s="48">
        <f>Dollars!G21/Dollars!$G$11</f>
        <v>1.4336454987143333E-2</v>
      </c>
      <c r="H21" s="35">
        <f t="shared" si="0"/>
        <v>10</v>
      </c>
      <c r="I21" s="19">
        <f t="shared" si="1"/>
        <v>7.0492781049074065E-3</v>
      </c>
      <c r="J21" s="17">
        <f t="shared" si="2"/>
        <v>3.508986249604518E-3</v>
      </c>
    </row>
    <row r="22" spans="1:10">
      <c r="A22" s="42" t="s">
        <v>11</v>
      </c>
      <c r="B22" s="19">
        <f>Dollars!B22/Dollars!$B$11</f>
        <v>1.3898903739139013E-2</v>
      </c>
      <c r="C22" s="48">
        <f>Dollars!C22/Dollars!$C$11</f>
        <v>1.5297831537700037E-2</v>
      </c>
      <c r="D22" s="48">
        <f>Dollars!D22/Dollars!$D$11</f>
        <v>1.4470799539318322E-2</v>
      </c>
      <c r="E22" s="48">
        <f>Dollars!E22/Dollars!$E$11</f>
        <v>1.3014647516151803E-2</v>
      </c>
      <c r="F22" s="48">
        <f>Dollars!F22/Dollars!$F$11</f>
        <v>9.6175206759549891E-3</v>
      </c>
      <c r="G22" s="48">
        <f>Dollars!G22/Dollars!$G$11</f>
        <v>1.4023735317367949E-2</v>
      </c>
      <c r="H22" s="35">
        <f t="shared" si="0"/>
        <v>12</v>
      </c>
      <c r="I22" s="19">
        <f t="shared" si="1"/>
        <v>4.4062146414129595E-3</v>
      </c>
      <c r="J22" s="17">
        <f t="shared" si="2"/>
        <v>1.2483157822893581E-4</v>
      </c>
    </row>
    <row r="23" spans="1:10">
      <c r="A23" s="42" t="s">
        <v>12</v>
      </c>
      <c r="B23" s="19">
        <f>Dollars!B23/Dollars!$B$11</f>
        <v>2.4906596609745949E-4</v>
      </c>
      <c r="C23" s="48">
        <f>Dollars!C23/Dollars!$C$11</f>
        <v>3.5920421710433609E-4</v>
      </c>
      <c r="D23" s="48">
        <f>Dollars!D23/Dollars!$D$11</f>
        <v>4.062074088384761E-4</v>
      </c>
      <c r="E23" s="48">
        <f>Dollars!E23/Dollars!$E$11</f>
        <v>2.0364655633164127E-5</v>
      </c>
      <c r="F23" s="48">
        <f>Dollars!F23/Dollars!$F$11</f>
        <v>2.3606145580754056E-5</v>
      </c>
      <c r="G23" s="48">
        <f>Dollars!G23/Dollars!$G$11</f>
        <v>8.407980667270218E-5</v>
      </c>
      <c r="H23" s="35">
        <f t="shared" si="0"/>
        <v>47</v>
      </c>
      <c r="I23" s="19">
        <f t="shared" si="1"/>
        <v>6.0473661091948127E-5</v>
      </c>
      <c r="J23" s="17">
        <f t="shared" si="2"/>
        <v>-1.649861594247573E-4</v>
      </c>
    </row>
    <row r="24" spans="1:10">
      <c r="A24" s="42" t="s">
        <v>13</v>
      </c>
      <c r="B24" s="19">
        <f>Dollars!B24/Dollars!$B$11</f>
        <v>1.9328349189049849E-3</v>
      </c>
      <c r="C24" s="48">
        <f>Dollars!C24/Dollars!$C$11</f>
        <v>4.0999766405068541E-3</v>
      </c>
      <c r="D24" s="48">
        <f>Dollars!D24/Dollars!$D$11</f>
        <v>2.2020949225972399E-3</v>
      </c>
      <c r="E24" s="48">
        <f>Dollars!E24/Dollars!$E$11</f>
        <v>9.6399491548854589E-4</v>
      </c>
      <c r="F24" s="48">
        <f>Dollars!F24/Dollars!$F$11</f>
        <v>1.8299337659499269E-4</v>
      </c>
      <c r="G24" s="48">
        <f>Dollars!G24/Dollars!$G$11</f>
        <v>7.6621597495145073E-4</v>
      </c>
      <c r="H24" s="35">
        <f t="shared" si="0"/>
        <v>36</v>
      </c>
      <c r="I24" s="19">
        <f t="shared" si="1"/>
        <v>5.8322259835645802E-4</v>
      </c>
      <c r="J24" s="17">
        <f t="shared" si="2"/>
        <v>-1.1666189439535342E-3</v>
      </c>
    </row>
    <row r="25" spans="1:10">
      <c r="A25" s="42" t="s">
        <v>14</v>
      </c>
      <c r="B25" s="19">
        <f>Dollars!B25/Dollars!$B$11</f>
        <v>7.5642994343572438E-4</v>
      </c>
      <c r="C25" s="48">
        <f>Dollars!C25/Dollars!$C$11</f>
        <v>7.1245746809151726E-4</v>
      </c>
      <c r="D25" s="48">
        <f>Dollars!D25/Dollars!$D$11</f>
        <v>3.3138321650735163E-4</v>
      </c>
      <c r="E25" s="48">
        <f>Dollars!E25/Dollars!$E$11</f>
        <v>1.7462692205438238E-4</v>
      </c>
      <c r="F25" s="48">
        <f>Dollars!F25/Dollars!$F$11</f>
        <v>5.5446993108282784E-4</v>
      </c>
      <c r="G25" s="48">
        <f>Dollars!G25/Dollars!$G$11</f>
        <v>2.2135226544048772E-4</v>
      </c>
      <c r="H25" s="35">
        <f t="shared" si="0"/>
        <v>45</v>
      </c>
      <c r="I25" s="19">
        <f t="shared" si="1"/>
        <v>-3.3311766564234015E-4</v>
      </c>
      <c r="J25" s="17">
        <f t="shared" si="2"/>
        <v>-5.3507767799523668E-4</v>
      </c>
    </row>
    <row r="26" spans="1:10">
      <c r="A26" s="42" t="s">
        <v>15</v>
      </c>
      <c r="B26" s="19">
        <f>Dollars!B26/Dollars!$B$11</f>
        <v>1.6657963526939327E-2</v>
      </c>
      <c r="C26" s="48">
        <f>Dollars!C26/Dollars!$C$11</f>
        <v>1.2619467534965303E-2</v>
      </c>
      <c r="D26" s="48">
        <f>Dollars!D26/Dollars!$D$11</f>
        <v>2.8160860220545321E-2</v>
      </c>
      <c r="E26" s="48">
        <f>Dollars!E26/Dollars!$E$11</f>
        <v>2.612845054058148E-2</v>
      </c>
      <c r="F26" s="48">
        <f>Dollars!F26/Dollars!$F$11</f>
        <v>2.1755427427090471E-2</v>
      </c>
      <c r="G26" s="48">
        <f>Dollars!G26/Dollars!$G$11</f>
        <v>1.4571071361412908E-2</v>
      </c>
      <c r="H26" s="35">
        <f t="shared" si="0"/>
        <v>9</v>
      </c>
      <c r="I26" s="19">
        <f t="shared" si="1"/>
        <v>-7.1843560656775635E-3</v>
      </c>
      <c r="J26" s="17">
        <f t="shared" si="2"/>
        <v>-2.0868921655264189E-3</v>
      </c>
    </row>
    <row r="27" spans="1:10">
      <c r="A27" s="42" t="s">
        <v>16</v>
      </c>
      <c r="B27" s="19">
        <f>Dollars!B27/Dollars!$B$11</f>
        <v>3.1113121232121763E-3</v>
      </c>
      <c r="C27" s="48">
        <f>Dollars!C27/Dollars!$C$11</f>
        <v>1.1320391142954698E-2</v>
      </c>
      <c r="D27" s="48">
        <f>Dollars!D27/Dollars!$D$11</f>
        <v>3.4194172717214653E-3</v>
      </c>
      <c r="E27" s="48">
        <f>Dollars!E27/Dollars!$E$11</f>
        <v>6.0390401988459283E-3</v>
      </c>
      <c r="F27" s="48">
        <f>Dollars!F27/Dollars!$F$11</f>
        <v>3.0801920931248315E-3</v>
      </c>
      <c r="G27" s="48">
        <f>Dollars!G27/Dollars!$G$11</f>
        <v>8.6542265490240902E-4</v>
      </c>
      <c r="H27" s="35">
        <f t="shared" si="0"/>
        <v>34</v>
      </c>
      <c r="I27" s="19">
        <f t="shared" si="1"/>
        <v>-2.2147694382224224E-3</v>
      </c>
      <c r="J27" s="17">
        <f t="shared" si="2"/>
        <v>-2.2458894683097673E-3</v>
      </c>
    </row>
    <row r="28" spans="1:10">
      <c r="A28" s="42" t="s">
        <v>17</v>
      </c>
      <c r="B28" s="19">
        <f>Dollars!B28/Dollars!$B$11</f>
        <v>1.9749237462959074E-3</v>
      </c>
      <c r="C28" s="48">
        <f>Dollars!C28/Dollars!$C$11</f>
        <v>3.6661853554538157E-4</v>
      </c>
      <c r="D28" s="48">
        <f>Dollars!D28/Dollars!$D$11</f>
        <v>1.7836541281790537E-3</v>
      </c>
      <c r="E28" s="48">
        <f>Dollars!E28/Dollars!$E$11</f>
        <v>1.9428560295893017E-3</v>
      </c>
      <c r="F28" s="48">
        <f>Dollars!F28/Dollars!$F$11</f>
        <v>1.7421591629323727E-3</v>
      </c>
      <c r="G28" s="48">
        <f>Dollars!G28/Dollars!$G$11</f>
        <v>1.0472073515405424E-3</v>
      </c>
      <c r="H28" s="35">
        <f t="shared" si="0"/>
        <v>31</v>
      </c>
      <c r="I28" s="19">
        <f t="shared" si="1"/>
        <v>-6.9495181139183032E-4</v>
      </c>
      <c r="J28" s="17">
        <f t="shared" si="2"/>
        <v>-9.2771639475536499E-4</v>
      </c>
    </row>
    <row r="29" spans="1:10">
      <c r="A29" s="42" t="s">
        <v>18</v>
      </c>
      <c r="B29" s="19">
        <f>Dollars!B29/Dollars!$B$11</f>
        <v>7.9212939857636021E-4</v>
      </c>
      <c r="C29" s="48">
        <f>Dollars!C29/Dollars!$C$11</f>
        <v>8.5850003001579508E-4</v>
      </c>
      <c r="D29" s="48">
        <f>Dollars!D29/Dollars!$D$11</f>
        <v>7.1535588049630226E-4</v>
      </c>
      <c r="E29" s="48">
        <f>Dollars!E29/Dollars!$E$11</f>
        <v>4.2582494928946186E-4</v>
      </c>
      <c r="F29" s="48">
        <f>Dollars!F29/Dollars!$F$11</f>
        <v>8.6164261303518254E-4</v>
      </c>
      <c r="G29" s="48">
        <f>Dollars!G29/Dollars!$G$11</f>
        <v>3.6693394771096234E-4</v>
      </c>
      <c r="H29" s="35">
        <f t="shared" si="0"/>
        <v>41</v>
      </c>
      <c r="I29" s="19">
        <f t="shared" si="1"/>
        <v>-4.9470866532422015E-4</v>
      </c>
      <c r="J29" s="17">
        <f t="shared" si="2"/>
        <v>-4.2519545086539787E-4</v>
      </c>
    </row>
    <row r="30" spans="1:10">
      <c r="A30" s="42" t="s">
        <v>19</v>
      </c>
      <c r="B30" s="19">
        <f>Dollars!B30/Dollars!$B$11</f>
        <v>4.8286916979246668E-4</v>
      </c>
      <c r="C30" s="48">
        <f>Dollars!C30/Dollars!$C$11</f>
        <v>6.3515344266145855E-4</v>
      </c>
      <c r="D30" s="48">
        <f>Dollars!D30/Dollars!$D$11</f>
        <v>7.6756904768044765E-4</v>
      </c>
      <c r="E30" s="48">
        <f>Dollars!E30/Dollars!$E$11</f>
        <v>7.4208465716322863E-4</v>
      </c>
      <c r="F30" s="48">
        <f>Dollars!F30/Dollars!$F$11</f>
        <v>3.4396899011807585E-4</v>
      </c>
      <c r="G30" s="48">
        <f>Dollars!G30/Dollars!$G$11</f>
        <v>5.0261267016757632E-4</v>
      </c>
      <c r="H30" s="35">
        <f t="shared" si="0"/>
        <v>38</v>
      </c>
      <c r="I30" s="19">
        <f t="shared" si="1"/>
        <v>1.5864368004950047E-4</v>
      </c>
      <c r="J30" s="17">
        <f t="shared" si="2"/>
        <v>1.9743500375109637E-5</v>
      </c>
    </row>
    <row r="31" spans="1:10">
      <c r="A31" s="42" t="s">
        <v>20</v>
      </c>
      <c r="B31" s="19">
        <f>Dollars!B31/Dollars!$B$11</f>
        <v>0.11275244844796103</v>
      </c>
      <c r="C31" s="48">
        <f>Dollars!C31/Dollars!$C$11</f>
        <v>0.11513635109654283</v>
      </c>
      <c r="D31" s="48">
        <f>Dollars!D31/Dollars!$D$11</f>
        <v>0.10353703436847174</v>
      </c>
      <c r="E31" s="48">
        <f>Dollars!E31/Dollars!$E$11</f>
        <v>0.10632166428383225</v>
      </c>
      <c r="F31" s="48">
        <f>Dollars!F31/Dollars!$F$11</f>
        <v>0.11746628849353057</v>
      </c>
      <c r="G31" s="48">
        <f>Dollars!G31/Dollars!$G$11</f>
        <v>0.10416449734351911</v>
      </c>
      <c r="H31" s="35">
        <f t="shared" si="0"/>
        <v>2</v>
      </c>
      <c r="I31" s="19">
        <f t="shared" si="1"/>
        <v>-1.3301791150011455E-2</v>
      </c>
      <c r="J31" s="17">
        <f t="shared" si="2"/>
        <v>-8.5879511044419238E-3</v>
      </c>
    </row>
    <row r="32" spans="1:10">
      <c r="A32" s="42" t="s">
        <v>21</v>
      </c>
      <c r="B32" s="19">
        <f>Dollars!B32/Dollars!$B$11</f>
        <v>1.7297721009216359E-2</v>
      </c>
      <c r="C32" s="48">
        <f>Dollars!C32/Dollars!$C$11</f>
        <v>1.8795267981003873E-2</v>
      </c>
      <c r="D32" s="48">
        <f>Dollars!D32/Dollars!$D$11</f>
        <v>1.9101197981969426E-2</v>
      </c>
      <c r="E32" s="48">
        <f>Dollars!E32/Dollars!$E$11</f>
        <v>1.0658416130083446E-2</v>
      </c>
      <c r="F32" s="48">
        <f>Dollars!F32/Dollars!$F$11</f>
        <v>1.4923205017877483E-2</v>
      </c>
      <c r="G32" s="48">
        <f>Dollars!G32/Dollars!$G$11</f>
        <v>2.2592002268172828E-2</v>
      </c>
      <c r="H32" s="35">
        <f t="shared" si="0"/>
        <v>6</v>
      </c>
      <c r="I32" s="19">
        <f t="shared" si="1"/>
        <v>7.668797250295345E-3</v>
      </c>
      <c r="J32" s="17">
        <f t="shared" si="2"/>
        <v>5.2942812589564688E-3</v>
      </c>
    </row>
    <row r="33" spans="1:10">
      <c r="A33" s="42" t="s">
        <v>22</v>
      </c>
      <c r="B33" s="19">
        <f>Dollars!B33/Dollars!$B$11</f>
        <v>1.7916145161277254E-4</v>
      </c>
      <c r="C33" s="48">
        <f>Dollars!C33/Dollars!$C$11</f>
        <v>5.5363496253859517E-4</v>
      </c>
      <c r="D33" s="48">
        <f>Dollars!D33/Dollars!$D$11</f>
        <v>1.8506149174758941E-4</v>
      </c>
      <c r="E33" s="48">
        <f>Dollars!E33/Dollars!$E$11</f>
        <v>1.3111104707558285E-3</v>
      </c>
      <c r="F33" s="48">
        <f>Dollars!F33/Dollars!$F$11</f>
        <v>4.6799458103909808E-4</v>
      </c>
      <c r="G33" s="48">
        <f>Dollars!G33/Dollars!$G$11</f>
        <v>9.1387496309759762E-4</v>
      </c>
      <c r="H33" s="35">
        <f t="shared" si="0"/>
        <v>32</v>
      </c>
      <c r="I33" s="19">
        <f t="shared" si="1"/>
        <v>4.4588038205849954E-4</v>
      </c>
      <c r="J33" s="17">
        <f t="shared" si="2"/>
        <v>7.347135114848251E-4</v>
      </c>
    </row>
    <row r="34" spans="1:10">
      <c r="A34" s="42" t="s">
        <v>23</v>
      </c>
      <c r="B34" s="19">
        <f>Dollars!B34/Dollars!$B$11</f>
        <v>6.7757067724994674E-3</v>
      </c>
      <c r="C34" s="48">
        <f>Dollars!C34/Dollars!$C$11</f>
        <v>8.7047415429808359E-3</v>
      </c>
      <c r="D34" s="48">
        <f>Dollars!D34/Dollars!$D$11</f>
        <v>6.484784714926476E-3</v>
      </c>
      <c r="E34" s="48">
        <f>Dollars!E34/Dollars!$E$11</f>
        <v>2.8766060373533265E-3</v>
      </c>
      <c r="F34" s="48">
        <f>Dollars!F34/Dollars!$F$11</f>
        <v>8.7416667972934382E-3</v>
      </c>
      <c r="G34" s="48">
        <f>Dollars!G34/Dollars!$G$11</f>
        <v>3.4917332301591126E-3</v>
      </c>
      <c r="H34" s="35">
        <f t="shared" si="0"/>
        <v>23</v>
      </c>
      <c r="I34" s="19">
        <f t="shared" si="1"/>
        <v>-5.2499335671343256E-3</v>
      </c>
      <c r="J34" s="17">
        <f t="shared" si="2"/>
        <v>-3.2839735423403548E-3</v>
      </c>
    </row>
    <row r="35" spans="1:10">
      <c r="A35" s="42" t="s">
        <v>24</v>
      </c>
      <c r="B35" s="19">
        <f>Dollars!B35/Dollars!$B$11</f>
        <v>1.5888103946611627E-2</v>
      </c>
      <c r="C35" s="48">
        <f>Dollars!C35/Dollars!$C$11</f>
        <v>1.3770184390538804E-2</v>
      </c>
      <c r="D35" s="48">
        <f>Dollars!D35/Dollars!$D$11</f>
        <v>5.9397341522401262E-3</v>
      </c>
      <c r="E35" s="48">
        <f>Dollars!E35/Dollars!$E$11</f>
        <v>9.3119084937279065E-3</v>
      </c>
      <c r="F35" s="48">
        <f>Dollars!F35/Dollars!$F$11</f>
        <v>9.3001552629262928E-3</v>
      </c>
      <c r="G35" s="48">
        <f>Dollars!G35/Dollars!$G$11</f>
        <v>9.1590833906212855E-3</v>
      </c>
      <c r="H35" s="35">
        <f t="shared" si="0"/>
        <v>17</v>
      </c>
      <c r="I35" s="19">
        <f t="shared" si="1"/>
        <v>-1.410718723050073E-4</v>
      </c>
      <c r="J35" s="17">
        <f t="shared" si="2"/>
        <v>-6.7290205559903411E-3</v>
      </c>
    </row>
    <row r="36" spans="1:10">
      <c r="A36" s="42" t="s">
        <v>25</v>
      </c>
      <c r="B36" s="19">
        <f>Dollars!B36/Dollars!$B$11</f>
        <v>3.0710896301272103E-3</v>
      </c>
      <c r="C36" s="48">
        <f>Dollars!C36/Dollars!$C$11</f>
        <v>8.5069060644729915E-4</v>
      </c>
      <c r="D36" s="48">
        <f>Dollars!D36/Dollars!$D$11</f>
        <v>4.1466730166247346E-3</v>
      </c>
      <c r="E36" s="48">
        <f>Dollars!E36/Dollars!$E$11</f>
        <v>4.56220216054741E-3</v>
      </c>
      <c r="F36" s="48">
        <f>Dollars!F36/Dollars!$F$11</f>
        <v>7.8544417102102758E-4</v>
      </c>
      <c r="G36" s="48">
        <f>Dollars!G36/Dollars!$G$11</f>
        <v>2.5222852267580793E-3</v>
      </c>
      <c r="H36" s="35">
        <f t="shared" si="0"/>
        <v>27</v>
      </c>
      <c r="I36" s="19">
        <f t="shared" si="1"/>
        <v>1.7368410557370517E-3</v>
      </c>
      <c r="J36" s="17">
        <f t="shared" si="2"/>
        <v>-5.4880440336913102E-4</v>
      </c>
    </row>
    <row r="37" spans="1:10">
      <c r="A37" s="42" t="s">
        <v>26</v>
      </c>
      <c r="B37" s="19">
        <f>Dollars!B37/Dollars!$B$11</f>
        <v>0</v>
      </c>
      <c r="C37" s="48">
        <f>Dollars!C37/Dollars!$C$11</f>
        <v>6.0973013495439989E-5</v>
      </c>
      <c r="D37" s="48">
        <f>Dollars!D37/Dollars!$D$11</f>
        <v>0</v>
      </c>
      <c r="E37" s="48">
        <f>Dollars!E37/Dollars!$E$11</f>
        <v>3.3941092721940212E-5</v>
      </c>
      <c r="F37" s="48">
        <f>Dollars!F37/Dollars!$F$11</f>
        <v>3.5778864991852969E-4</v>
      </c>
      <c r="G37" s="48">
        <f>Dollars!G37/Dollars!$G$11</f>
        <v>4.0865033619782349E-5</v>
      </c>
      <c r="H37" s="35">
        <f t="shared" si="0"/>
        <v>48</v>
      </c>
      <c r="I37" s="19">
        <f t="shared" si="1"/>
        <v>-3.1692361629874732E-4</v>
      </c>
      <c r="J37" s="17">
        <f t="shared" si="2"/>
        <v>4.0865033619782349E-5</v>
      </c>
    </row>
    <row r="38" spans="1:10">
      <c r="A38" s="42" t="s">
        <v>27</v>
      </c>
      <c r="B38" s="19">
        <f>Dollars!B38/Dollars!$B$11</f>
        <v>5.18724706271857E-4</v>
      </c>
      <c r="C38" s="48">
        <f>Dollars!C38/Dollars!$C$11</f>
        <v>7.087503088709945E-4</v>
      </c>
      <c r="D38" s="48">
        <f>Dollars!D38/Dollars!$D$11</f>
        <v>8.1669928197295697E-5</v>
      </c>
      <c r="E38" s="48">
        <f>Dollars!E38/Dollars!$E$11</f>
        <v>1.0912061310103778E-4</v>
      </c>
      <c r="F38" s="48">
        <f>Dollars!F38/Dollars!$F$11</f>
        <v>2.0404127477094874E-4</v>
      </c>
      <c r="G38" s="48">
        <f>Dollars!G38/Dollars!$G$11</f>
        <v>8.5135486707879893E-7</v>
      </c>
      <c r="H38" s="35">
        <f t="shared" si="0"/>
        <v>50</v>
      </c>
      <c r="I38" s="19">
        <f t="shared" si="1"/>
        <v>-2.0318991990386995E-4</v>
      </c>
      <c r="J38" s="17">
        <f t="shared" si="2"/>
        <v>-5.1787335140477818E-4</v>
      </c>
    </row>
    <row r="39" spans="1:10">
      <c r="A39" s="42" t="s">
        <v>28</v>
      </c>
      <c r="B39" s="19">
        <f>Dollars!B39/Dollars!$B$11</f>
        <v>1.623539488797883E-2</v>
      </c>
      <c r="C39" s="48">
        <f>Dollars!C39/Dollars!$C$11</f>
        <v>1.2433977872230016E-2</v>
      </c>
      <c r="D39" s="48">
        <f>Dollars!D39/Dollars!$D$11</f>
        <v>1.8324692277224459E-2</v>
      </c>
      <c r="E39" s="48">
        <f>Dollars!E39/Dollars!$E$11</f>
        <v>1.0339641387238984E-2</v>
      </c>
      <c r="F39" s="48">
        <f>Dollars!F39/Dollars!$F$11</f>
        <v>6.6189546083941196E-3</v>
      </c>
      <c r="G39" s="48">
        <f>Dollars!G39/Dollars!$G$11</f>
        <v>8.8408741846629779E-3</v>
      </c>
      <c r="H39" s="35">
        <f t="shared" si="0"/>
        <v>18</v>
      </c>
      <c r="I39" s="19">
        <f t="shared" si="1"/>
        <v>2.2219195762688583E-3</v>
      </c>
      <c r="J39" s="17">
        <f t="shared" si="2"/>
        <v>-7.3945207033158517E-3</v>
      </c>
    </row>
    <row r="40" spans="1:10">
      <c r="A40" s="42" t="s">
        <v>29</v>
      </c>
      <c r="B40" s="19">
        <f>Dollars!B40/Dollars!$B$11</f>
        <v>1.8118386725748392E-4</v>
      </c>
      <c r="C40" s="48">
        <f>Dollars!C40/Dollars!$C$11</f>
        <v>2.2925853074285438E-4</v>
      </c>
      <c r="D40" s="48">
        <f>Dollars!D40/Dollars!$D$11</f>
        <v>1.3516159321028885E-4</v>
      </c>
      <c r="E40" s="48">
        <f>Dollars!E40/Dollars!$E$11</f>
        <v>1.3576437088776085E-4</v>
      </c>
      <c r="F40" s="48">
        <f>Dollars!F40/Dollars!$F$11</f>
        <v>8.7836820765596496E-5</v>
      </c>
      <c r="G40" s="48">
        <f>Dollars!G40/Dollars!$G$11</f>
        <v>8.1907149051917085E-4</v>
      </c>
      <c r="H40" s="35">
        <f t="shared" si="0"/>
        <v>35</v>
      </c>
      <c r="I40" s="19">
        <f t="shared" si="1"/>
        <v>7.3123466975357431E-4</v>
      </c>
      <c r="J40" s="17">
        <f t="shared" si="2"/>
        <v>6.378876232616869E-4</v>
      </c>
    </row>
    <row r="41" spans="1:10">
      <c r="A41" s="42" t="s">
        <v>30</v>
      </c>
      <c r="B41" s="19">
        <f>Dollars!B41/Dollars!$B$11</f>
        <v>9.2420077819897306E-4</v>
      </c>
      <c r="C41" s="48">
        <f>Dollars!C41/Dollars!$C$11</f>
        <v>0</v>
      </c>
      <c r="D41" s="48">
        <f>Dollars!D41/Dollars!$D$11</f>
        <v>4.9172993417219923E-4</v>
      </c>
      <c r="E41" s="48">
        <f>Dollars!E41/Dollars!$E$11</f>
        <v>0</v>
      </c>
      <c r="F41" s="48">
        <f>Dollars!F41/Dollars!$F$11</f>
        <v>1.1400487361868045E-4</v>
      </c>
      <c r="G41" s="48">
        <f>Dollars!G41/Dollars!$G$11</f>
        <v>3.7612517485594504E-4</v>
      </c>
      <c r="H41" s="35">
        <f t="shared" si="0"/>
        <v>40</v>
      </c>
      <c r="I41" s="19">
        <f t="shared" si="1"/>
        <v>2.6212030123726459E-4</v>
      </c>
      <c r="J41" s="17">
        <f t="shared" si="2"/>
        <v>-5.4807560334302796E-4</v>
      </c>
    </row>
    <row r="42" spans="1:10">
      <c r="A42" s="42" t="s">
        <v>31</v>
      </c>
      <c r="B42" s="19">
        <f>Dollars!B42/Dollars!$B$11</f>
        <v>6.3792800973405586E-3</v>
      </c>
      <c r="C42" s="48">
        <f>Dollars!C42/Dollars!$C$11</f>
        <v>2.3208475186439498E-3</v>
      </c>
      <c r="D42" s="48">
        <f>Dollars!D42/Dollars!$D$11</f>
        <v>2.4348798734343592E-3</v>
      </c>
      <c r="E42" s="48">
        <f>Dollars!E42/Dollars!$E$11</f>
        <v>1.9094613884601847E-3</v>
      </c>
      <c r="F42" s="48">
        <f>Dollars!F42/Dollars!$F$11</f>
        <v>2.2205148289542792E-3</v>
      </c>
      <c r="G42" s="48">
        <f>Dollars!G42/Dollars!$G$11</f>
        <v>2.3646926300228571E-3</v>
      </c>
      <c r="H42" s="35">
        <f t="shared" si="0"/>
        <v>29</v>
      </c>
      <c r="I42" s="19">
        <f t="shared" si="1"/>
        <v>1.441778010685779E-4</v>
      </c>
      <c r="J42" s="17">
        <f t="shared" si="2"/>
        <v>-4.0145874673177019E-3</v>
      </c>
    </row>
    <row r="43" spans="1:10">
      <c r="A43" s="42" t="s">
        <v>32</v>
      </c>
      <c r="B43" s="19">
        <f>Dollars!B43/Dollars!$B$11</f>
        <v>2.486353808552702E-2</v>
      </c>
      <c r="C43" s="48">
        <f>Dollars!C43/Dollars!$C$11</f>
        <v>3.2491631124643476E-2</v>
      </c>
      <c r="D43" s="48">
        <f>Dollars!D43/Dollars!$D$11</f>
        <v>1.9465223514280872E-2</v>
      </c>
      <c r="E43" s="48">
        <f>Dollars!E43/Dollars!$E$11</f>
        <v>1.6490632886318961E-2</v>
      </c>
      <c r="F43" s="48">
        <f>Dollars!F43/Dollars!$F$11</f>
        <v>1.5424423876371168E-2</v>
      </c>
      <c r="G43" s="48">
        <f>Dollars!G43/Dollars!$G$11</f>
        <v>1.0975394512822411E-2</v>
      </c>
      <c r="H43" s="35">
        <f t="shared" si="0"/>
        <v>13</v>
      </c>
      <c r="I43" s="19">
        <f t="shared" si="1"/>
        <v>-4.4490293635487572E-3</v>
      </c>
      <c r="J43" s="17">
        <f t="shared" si="2"/>
        <v>-1.388814357270461E-2</v>
      </c>
    </row>
    <row r="44" spans="1:10">
      <c r="A44" s="42" t="s">
        <v>33</v>
      </c>
      <c r="B44" s="19">
        <f>Dollars!B44/Dollars!$B$11</f>
        <v>1.6535389862823897E-3</v>
      </c>
      <c r="C44" s="48">
        <f>Dollars!C44/Dollars!$C$11</f>
        <v>2.6715935593161989E-4</v>
      </c>
      <c r="D44" s="48">
        <f>Dollars!D44/Dollars!$D$11</f>
        <v>4.3123432453160554E-4</v>
      </c>
      <c r="E44" s="48">
        <f>Dollars!E44/Dollars!$E$11</f>
        <v>2.203425192524909E-3</v>
      </c>
      <c r="F44" s="48">
        <f>Dollars!F44/Dollars!$F$11</f>
        <v>1.3296664730145359E-3</v>
      </c>
      <c r="G44" s="48">
        <f>Dollars!G44/Dollars!$G$11</f>
        <v>8.8272218580145024E-4</v>
      </c>
      <c r="H44" s="35">
        <f t="shared" si="0"/>
        <v>33</v>
      </c>
      <c r="I44" s="19">
        <f t="shared" si="1"/>
        <v>-4.4694428721308568E-4</v>
      </c>
      <c r="J44" s="17">
        <f t="shared" si="2"/>
        <v>-7.7081680048093947E-4</v>
      </c>
    </row>
    <row r="45" spans="1:10">
      <c r="A45" s="42" t="s">
        <v>34</v>
      </c>
      <c r="B45" s="19">
        <f>Dollars!B45/Dollars!$B$11</f>
        <v>4.1953335505365671E-4</v>
      </c>
      <c r="C45" s="48">
        <f>Dollars!C45/Dollars!$C$11</f>
        <v>7.5118752626382066E-4</v>
      </c>
      <c r="D45" s="48">
        <f>Dollars!D45/Dollars!$D$11</f>
        <v>1.451372970052779E-3</v>
      </c>
      <c r="E45" s="48">
        <f>Dollars!E45/Dollars!$E$11</f>
        <v>3.2244038085843199E-4</v>
      </c>
      <c r="F45" s="48">
        <f>Dollars!F45/Dollars!$F$11</f>
        <v>2.5967126125582654E-4</v>
      </c>
      <c r="G45" s="48">
        <f>Dollars!G45/Dollars!$G$11</f>
        <v>3.2760816369085846E-4</v>
      </c>
      <c r="H45" s="35">
        <f t="shared" si="0"/>
        <v>43</v>
      </c>
      <c r="I45" s="19">
        <f t="shared" si="1"/>
        <v>6.7936902435031916E-5</v>
      </c>
      <c r="J45" s="17">
        <f t="shared" si="2"/>
        <v>-9.1925191362798246E-5</v>
      </c>
    </row>
    <row r="46" spans="1:10">
      <c r="A46" s="42" t="s">
        <v>35</v>
      </c>
      <c r="B46" s="19">
        <f>Dollars!B46/Dollars!$B$11</f>
        <v>5.0259323498845217E-2</v>
      </c>
      <c r="C46" s="48">
        <f>Dollars!C46/Dollars!$C$11</f>
        <v>5.1882912751485814E-2</v>
      </c>
      <c r="D46" s="48">
        <f>Dollars!D46/Dollars!$D$11</f>
        <v>6.0402775304934452E-2</v>
      </c>
      <c r="E46" s="48">
        <f>Dollars!E46/Dollars!$E$11</f>
        <v>8.2444784375801758E-2</v>
      </c>
      <c r="F46" s="48">
        <f>Dollars!F46/Dollars!$F$11</f>
        <v>6.9453785595510201E-2</v>
      </c>
      <c r="G46" s="48">
        <f>Dollars!G46/Dollars!$G$11</f>
        <v>9.7293471023205721E-2</v>
      </c>
      <c r="H46" s="35">
        <f t="shared" si="0"/>
        <v>3</v>
      </c>
      <c r="I46" s="19">
        <f t="shared" si="1"/>
        <v>2.7839685427695521E-2</v>
      </c>
      <c r="J46" s="17">
        <f t="shared" si="2"/>
        <v>4.7034147524360505E-2</v>
      </c>
    </row>
    <row r="47" spans="1:10">
      <c r="A47" s="42" t="s">
        <v>36</v>
      </c>
      <c r="B47" s="19">
        <f>Dollars!B47/Dollars!$B$11</f>
        <v>8.8474906125709032E-3</v>
      </c>
      <c r="C47" s="48">
        <f>Dollars!C47/Dollars!$C$11</f>
        <v>5.972618853707444E-3</v>
      </c>
      <c r="D47" s="48">
        <f>Dollars!D47/Dollars!$D$11</f>
        <v>7.5885003456070393E-3</v>
      </c>
      <c r="E47" s="48">
        <f>Dollars!E47/Dollars!$E$11</f>
        <v>1.4680768240342036E-2</v>
      </c>
      <c r="F47" s="48">
        <f>Dollars!F47/Dollars!$F$11</f>
        <v>1.1143253572388464E-2</v>
      </c>
      <c r="G47" s="48">
        <f>Dollars!G47/Dollars!$G$11</f>
        <v>1.0810149938541885E-2</v>
      </c>
      <c r="H47" s="35">
        <f t="shared" si="0"/>
        <v>14</v>
      </c>
      <c r="I47" s="19">
        <f t="shared" si="1"/>
        <v>-3.3310363384657891E-4</v>
      </c>
      <c r="J47" s="17">
        <f t="shared" si="2"/>
        <v>1.9626593259709814E-3</v>
      </c>
    </row>
    <row r="48" spans="1:10">
      <c r="A48" s="42" t="s">
        <v>37</v>
      </c>
      <c r="B48" s="19">
        <f>Dollars!B48/Dollars!$B$11</f>
        <v>5.730443330379389E-4</v>
      </c>
      <c r="C48" s="48">
        <f>Dollars!C48/Dollars!$C$11</f>
        <v>2.1979551904836208E-4</v>
      </c>
      <c r="D48" s="48">
        <f>Dollars!D48/Dollars!$D$11</f>
        <v>5.5586862123813824E-4</v>
      </c>
      <c r="E48" s="48">
        <f>Dollars!E48/Dollars!$E$11</f>
        <v>9.2031272915540886E-4</v>
      </c>
      <c r="F48" s="48">
        <f>Dollars!F48/Dollars!$F$11</f>
        <v>1.2456725131574343E-3</v>
      </c>
      <c r="G48" s="48">
        <f>Dollars!G48/Dollars!$G$11</f>
        <v>2.7290691077131146E-4</v>
      </c>
      <c r="H48" s="35">
        <f t="shared" si="0"/>
        <v>44</v>
      </c>
      <c r="I48" s="19">
        <f t="shared" si="1"/>
        <v>-9.7276560238612276E-4</v>
      </c>
      <c r="J48" s="17">
        <f t="shared" si="2"/>
        <v>-3.0013742226662744E-4</v>
      </c>
    </row>
    <row r="49" spans="1:10">
      <c r="A49" s="42" t="s">
        <v>38</v>
      </c>
      <c r="B49" s="19">
        <f>Dollars!B49/Dollars!$B$11</f>
        <v>5.0531632300898893E-3</v>
      </c>
      <c r="C49" s="48">
        <f>Dollars!C49/Dollars!$C$11</f>
        <v>3.2865478620668878E-3</v>
      </c>
      <c r="D49" s="48">
        <f>Dollars!D49/Dollars!$D$11</f>
        <v>7.842549409162753E-3</v>
      </c>
      <c r="E49" s="48">
        <f>Dollars!E49/Dollars!$E$11</f>
        <v>8.0376173203568387E-3</v>
      </c>
      <c r="F49" s="48">
        <f>Dollars!F49/Dollars!$F$11</f>
        <v>4.5608464011678961E-3</v>
      </c>
      <c r="G49" s="48">
        <f>Dollars!G49/Dollars!$G$11</f>
        <v>4.4371968642448016E-3</v>
      </c>
      <c r="H49" s="35">
        <f t="shared" si="0"/>
        <v>20</v>
      </c>
      <c r="I49" s="19">
        <f t="shared" si="1"/>
        <v>-1.2364953692309451E-4</v>
      </c>
      <c r="J49" s="17">
        <f t="shared" si="2"/>
        <v>-6.1596636584508764E-4</v>
      </c>
    </row>
    <row r="50" spans="1:10">
      <c r="A50" s="42" t="s">
        <v>39</v>
      </c>
      <c r="B50" s="19">
        <f>Dollars!B50/Dollars!$B$11</f>
        <v>2.6364309970843873E-2</v>
      </c>
      <c r="C50" s="48">
        <f>Dollars!C50/Dollars!$C$11</f>
        <v>2.223798968091744E-2</v>
      </c>
      <c r="D50" s="48">
        <f>Dollars!D50/Dollars!$D$11</f>
        <v>2.2412986260881774E-2</v>
      </c>
      <c r="E50" s="48">
        <f>Dollars!E50/Dollars!$E$11</f>
        <v>1.7333393612714007E-2</v>
      </c>
      <c r="F50" s="48">
        <f>Dollars!F50/Dollars!$F$11</f>
        <v>1.9192312398475044E-2</v>
      </c>
      <c r="G50" s="48">
        <f>Dollars!G50/Dollars!$G$11</f>
        <v>1.5206669067237661E-2</v>
      </c>
      <c r="H50" s="35">
        <f t="shared" si="0"/>
        <v>8</v>
      </c>
      <c r="I50" s="19">
        <f t="shared" si="1"/>
        <v>-3.9856433312373835E-3</v>
      </c>
      <c r="J50" s="17">
        <f t="shared" si="2"/>
        <v>-1.1157640903606212E-2</v>
      </c>
    </row>
    <row r="51" spans="1:10">
      <c r="A51" s="42" t="s">
        <v>40</v>
      </c>
      <c r="B51" s="19">
        <f>Dollars!B51/Dollars!$B$11</f>
        <v>4.5828137761932546E-4</v>
      </c>
      <c r="C51" s="48">
        <f>Dollars!C51/Dollars!$C$11</f>
        <v>0</v>
      </c>
      <c r="D51" s="48">
        <f>Dollars!D51/Dollars!$D$11</f>
        <v>1.9218088601190864E-4</v>
      </c>
      <c r="E51" s="48">
        <f>Dollars!E51/Dollars!$E$11</f>
        <v>0</v>
      </c>
      <c r="F51" s="48">
        <f>Dollars!F51/Dollars!$F$11</f>
        <v>3.6598675318998539E-6</v>
      </c>
      <c r="G51" s="48">
        <f>Dollars!G51/Dollars!$G$11</f>
        <v>3.4054194683151958E-4</v>
      </c>
      <c r="H51" s="35">
        <f t="shared" si="0"/>
        <v>42</v>
      </c>
      <c r="I51" s="19">
        <f t="shared" si="1"/>
        <v>3.368820792996197E-4</v>
      </c>
      <c r="J51" s="17">
        <f t="shared" si="2"/>
        <v>-1.1773943078780588E-4</v>
      </c>
    </row>
    <row r="52" spans="1:10">
      <c r="A52" s="42" t="s">
        <v>41</v>
      </c>
      <c r="B52" s="19">
        <f>Dollars!B52/Dollars!$B$11</f>
        <v>1.2734643220176664E-3</v>
      </c>
      <c r="C52" s="48">
        <f>Dollars!C52/Dollars!$C$11</f>
        <v>1.4651083466792284E-3</v>
      </c>
      <c r="D52" s="48">
        <f>Dollars!D52/Dollars!$D$11</f>
        <v>2.5357016135895442E-3</v>
      </c>
      <c r="E52" s="48">
        <f>Dollars!E52/Dollars!$E$11</f>
        <v>1.4306509993225018E-3</v>
      </c>
      <c r="F52" s="48">
        <f>Dollars!F52/Dollars!$F$11</f>
        <v>3.1130503838262286E-3</v>
      </c>
      <c r="G52" s="48">
        <f>Dollars!G52/Dollars!$G$11</f>
        <v>2.7809608895713015E-3</v>
      </c>
      <c r="H52" s="35">
        <f t="shared" si="0"/>
        <v>26</v>
      </c>
      <c r="I52" s="19">
        <f t="shared" si="1"/>
        <v>-3.3208949425492717E-4</v>
      </c>
      <c r="J52" s="17">
        <f t="shared" si="2"/>
        <v>1.507496567553635E-3</v>
      </c>
    </row>
    <row r="53" spans="1:10">
      <c r="A53" s="42" t="s">
        <v>42</v>
      </c>
      <c r="B53" s="19">
        <f>Dollars!B53/Dollars!$B$11</f>
        <v>7.0535813686755332E-4</v>
      </c>
      <c r="C53" s="48">
        <f>Dollars!C53/Dollars!$C$11</f>
        <v>3.4632671665409917E-4</v>
      </c>
      <c r="D53" s="48">
        <f>Dollars!D53/Dollars!$D$11</f>
        <v>1.1423100166443741E-3</v>
      </c>
      <c r="E53" s="48">
        <f>Dollars!E53/Dollars!$E$11</f>
        <v>2.0271317628178793E-3</v>
      </c>
      <c r="F53" s="48">
        <f>Dollars!F53/Dollars!$F$11</f>
        <v>1.4456440152329103E-3</v>
      </c>
      <c r="G53" s="48">
        <f>Dollars!G53/Dollars!$G$11</f>
        <v>2.9182810242116435E-3</v>
      </c>
      <c r="H53" s="35">
        <f t="shared" si="0"/>
        <v>25</v>
      </c>
      <c r="I53" s="19">
        <f t="shared" si="1"/>
        <v>1.4726370089787333E-3</v>
      </c>
      <c r="J53" s="17">
        <f t="shared" si="2"/>
        <v>2.2129228873440901E-3</v>
      </c>
    </row>
    <row r="54" spans="1:10">
      <c r="A54" s="42" t="s">
        <v>43</v>
      </c>
      <c r="B54" s="19">
        <f>Dollars!B54/Dollars!$B$11</f>
        <v>1.6604397739830633E-5</v>
      </c>
      <c r="C54" s="48">
        <f>Dollars!C54/Dollars!$C$11</f>
        <v>3.9022728637081593E-5</v>
      </c>
      <c r="D54" s="48">
        <f>Dollars!D54/Dollars!$D$11</f>
        <v>2.1379562355313011E-4</v>
      </c>
      <c r="E54" s="48">
        <f>Dollars!E54/Dollars!$E$11</f>
        <v>1.4071977042516413E-4</v>
      </c>
      <c r="F54" s="48">
        <f>Dollars!F54/Dollars!$F$11</f>
        <v>0</v>
      </c>
      <c r="G54" s="48">
        <f>Dollars!G54/Dollars!$G$11</f>
        <v>4.052449167295083E-4</v>
      </c>
      <c r="H54" s="35">
        <f t="shared" si="0"/>
        <v>39</v>
      </c>
      <c r="I54" s="19">
        <f t="shared" si="1"/>
        <v>4.052449167295083E-4</v>
      </c>
      <c r="J54" s="17">
        <f t="shared" si="2"/>
        <v>3.8864051898967767E-4</v>
      </c>
    </row>
    <row r="55" spans="1:10">
      <c r="A55" s="42" t="s">
        <v>44</v>
      </c>
      <c r="B55" s="19">
        <f>Dollars!B55/Dollars!$B$11</f>
        <v>2.7991760127397442E-3</v>
      </c>
      <c r="C55" s="48">
        <f>Dollars!C55/Dollars!$C$11</f>
        <v>3.6601953666080237E-3</v>
      </c>
      <c r="D55" s="48">
        <f>Dollars!D55/Dollars!$D$11</f>
        <v>2.8980638159497446E-3</v>
      </c>
      <c r="E55" s="48">
        <f>Dollars!E55/Dollars!$E$11</f>
        <v>3.6448592770051708E-3</v>
      </c>
      <c r="F55" s="48">
        <f>Dollars!F55/Dollars!$F$11</f>
        <v>2.9739644380114383E-3</v>
      </c>
      <c r="G55" s="48">
        <f>Dollars!G55/Dollars!$G$11</f>
        <v>3.722685373080781E-3</v>
      </c>
      <c r="H55" s="35">
        <f t="shared" si="0"/>
        <v>22</v>
      </c>
      <c r="I55" s="19">
        <f t="shared" si="1"/>
        <v>7.4872093506934273E-4</v>
      </c>
      <c r="J55" s="17">
        <f t="shared" si="2"/>
        <v>9.2350936034103683E-4</v>
      </c>
    </row>
    <row r="56" spans="1:10">
      <c r="A56" s="42" t="s">
        <v>45</v>
      </c>
      <c r="B56" s="19">
        <f>Dollars!B56/Dollars!$B$11</f>
        <v>4.0817959996711534E-2</v>
      </c>
      <c r="C56" s="48">
        <f>Dollars!C56/Dollars!$C$11</f>
        <v>3.8276536020083324E-2</v>
      </c>
      <c r="D56" s="48">
        <f>Dollars!D56/Dollars!$D$11</f>
        <v>4.5640674952612523E-2</v>
      </c>
      <c r="E56" s="48">
        <f>Dollars!E56/Dollars!$E$11</f>
        <v>5.3632075364431452E-2</v>
      </c>
      <c r="F56" s="48">
        <f>Dollars!F56/Dollars!$F$11</f>
        <v>3.472716911775376E-2</v>
      </c>
      <c r="G56" s="48">
        <f>Dollars!G56/Dollars!$G$11</f>
        <v>4.4511076622309229E-2</v>
      </c>
      <c r="H56" s="35">
        <f t="shared" si="0"/>
        <v>4</v>
      </c>
      <c r="I56" s="19">
        <f t="shared" si="1"/>
        <v>9.7839075045554683E-3</v>
      </c>
      <c r="J56" s="17">
        <f t="shared" si="2"/>
        <v>3.6931166255976949E-3</v>
      </c>
    </row>
    <row r="57" spans="1:10">
      <c r="A57" s="42" t="s">
        <v>46</v>
      </c>
      <c r="B57" s="19">
        <f>Dollars!B57/Dollars!$B$11</f>
        <v>6.6144813913252597E-3</v>
      </c>
      <c r="C57" s="48">
        <f>Dollars!C57/Dollars!$C$11</f>
        <v>7.9344377575259247E-3</v>
      </c>
      <c r="D57" s="48">
        <f>Dollars!D57/Dollars!$D$11</f>
        <v>5.9435525420767849E-3</v>
      </c>
      <c r="E57" s="48">
        <f>Dollars!E57/Dollars!$E$11</f>
        <v>8.2971852210571486E-3</v>
      </c>
      <c r="F57" s="48">
        <f>Dollars!F57/Dollars!$F$11</f>
        <v>1.1652915745278242E-2</v>
      </c>
      <c r="G57" s="48">
        <f>Dollars!G57/Dollars!$G$11</f>
        <v>1.0726407268396545E-2</v>
      </c>
      <c r="H57" s="35">
        <f t="shared" si="0"/>
        <v>15</v>
      </c>
      <c r="I57" s="19">
        <f t="shared" si="1"/>
        <v>-9.2650847688169682E-4</v>
      </c>
      <c r="J57" s="17">
        <f t="shared" si="2"/>
        <v>4.1119258770712852E-3</v>
      </c>
    </row>
    <row r="58" spans="1:10">
      <c r="A58" s="42" t="s">
        <v>47</v>
      </c>
      <c r="B58" s="19">
        <f>Dollars!B58/Dollars!$B$11</f>
        <v>1.858239329970841E-2</v>
      </c>
      <c r="C58" s="48">
        <f>Dollars!C58/Dollars!$C$11</f>
        <v>1.1744075541290732E-2</v>
      </c>
      <c r="D58" s="48">
        <f>Dollars!D58/Dollars!$D$11</f>
        <v>1.7502006717792014E-2</v>
      </c>
      <c r="E58" s="48">
        <f>Dollars!E58/Dollars!$E$11</f>
        <v>2.097440396980451E-2</v>
      </c>
      <c r="F58" s="48">
        <f>Dollars!F58/Dollars!$F$11</f>
        <v>1.0014502847272634E-2</v>
      </c>
      <c r="G58" s="48">
        <f>Dollars!G58/Dollars!$G$11</f>
        <v>2.0180546418011064E-2</v>
      </c>
      <c r="H58" s="35">
        <f t="shared" si="0"/>
        <v>7</v>
      </c>
      <c r="I58" s="19">
        <f t="shared" si="1"/>
        <v>1.016604357073843E-2</v>
      </c>
      <c r="J58" s="17">
        <f t="shared" si="2"/>
        <v>1.5981531183026539E-3</v>
      </c>
    </row>
    <row r="59" spans="1:10">
      <c r="A59" s="42" t="s">
        <v>48</v>
      </c>
      <c r="B59" s="19">
        <f>Dollars!B59/Dollars!$B$11</f>
        <v>1.4030649672565926E-3</v>
      </c>
      <c r="C59" s="48">
        <f>Dollars!C59/Dollars!$C$11</f>
        <v>1.4218906747136607E-3</v>
      </c>
      <c r="D59" s="48">
        <f>Dollars!D59/Dollars!$D$11</f>
        <v>1.4140014950556918E-3</v>
      </c>
      <c r="E59" s="48">
        <f>Dollars!E59/Dollars!$E$11</f>
        <v>8.43100137322267E-4</v>
      </c>
      <c r="F59" s="48">
        <f>Dollars!F59/Dollars!$F$11</f>
        <v>1.6158315153337854E-4</v>
      </c>
      <c r="G59" s="48">
        <f>Dollars!G59/Dollars!$G$11</f>
        <v>7.284975489203916E-4</v>
      </c>
      <c r="H59" s="35">
        <f t="shared" si="0"/>
        <v>37</v>
      </c>
      <c r="I59" s="19">
        <f t="shared" si="1"/>
        <v>5.6691439738701301E-4</v>
      </c>
      <c r="J59" s="17">
        <f t="shared" si="2"/>
        <v>-6.7456741833620102E-4</v>
      </c>
    </row>
    <row r="60" spans="1:10">
      <c r="A60" s="42" t="s">
        <v>49</v>
      </c>
      <c r="B60" s="19">
        <f>Dollars!B60/Dollars!$B$11</f>
        <v>3.130427437978224E-2</v>
      </c>
      <c r="C60" s="48">
        <f>Dollars!C60/Dollars!$C$11</f>
        <v>2.8360655804075544E-2</v>
      </c>
      <c r="D60" s="48">
        <f>Dollars!D60/Dollars!$D$11</f>
        <v>2.6564644991447769E-2</v>
      </c>
      <c r="E60" s="48">
        <f>Dollars!E60/Dollars!$E$11</f>
        <v>1.8698663885126237E-2</v>
      </c>
      <c r="F60" s="48">
        <f>Dollars!F60/Dollars!$F$11</f>
        <v>3.1222619044172673E-2</v>
      </c>
      <c r="G60" s="48">
        <f>Dollars!G60/Dollars!$G$11</f>
        <v>3.1097040795709494E-2</v>
      </c>
      <c r="H60" s="35">
        <f t="shared" si="0"/>
        <v>5</v>
      </c>
      <c r="I60" s="19">
        <f t="shared" si="1"/>
        <v>-1.255782484631783E-4</v>
      </c>
      <c r="J60" s="17">
        <f t="shared" si="2"/>
        <v>-2.0723358407274614E-4</v>
      </c>
    </row>
    <row r="61" spans="1:10">
      <c r="A61" s="42" t="s">
        <v>50</v>
      </c>
      <c r="B61" s="19">
        <f>Dollars!B61/Dollars!$B$11</f>
        <v>2.3788323630763836E-3</v>
      </c>
      <c r="C61" s="48">
        <f>Dollars!C61/Dollars!$C$11</f>
        <v>1.2622243026539617E-3</v>
      </c>
      <c r="D61" s="48">
        <f>Dollars!D61/Dollars!$D$11</f>
        <v>5.7710280256943513E-3</v>
      </c>
      <c r="E61" s="48">
        <f>Dollars!E61/Dollars!$E$11</f>
        <v>2.472985350922558E-3</v>
      </c>
      <c r="F61" s="48">
        <f>Dollars!F61/Dollars!$F$11</f>
        <v>3.4882892821368567E-3</v>
      </c>
      <c r="G61" s="48">
        <f>Dollars!G61/Dollars!$G$11</f>
        <v>1.2217419101306329E-3</v>
      </c>
      <c r="H61" s="35">
        <f t="shared" si="0"/>
        <v>30</v>
      </c>
      <c r="I61" s="19">
        <f t="shared" si="1"/>
        <v>-2.2665473720062238E-3</v>
      </c>
      <c r="J61" s="17">
        <f t="shared" si="2"/>
        <v>-1.1570904529457507E-3</v>
      </c>
    </row>
    <row r="62" spans="1:10">
      <c r="A62" s="42" t="s">
        <v>51</v>
      </c>
      <c r="B62" s="19">
        <f>Dollars!B62/Dollars!$B$11</f>
        <v>9.9626386438983797E-4</v>
      </c>
      <c r="C62" s="48">
        <f>Dollars!C62/Dollars!$C$11</f>
        <v>1.4633523238905598E-4</v>
      </c>
      <c r="D62" s="48">
        <f>Dollars!D62/Dollars!$D$11</f>
        <v>1.6034671766484757E-4</v>
      </c>
      <c r="E62" s="48">
        <f>Dollars!E62/Dollars!$E$11</f>
        <v>7.1276294716074448E-5</v>
      </c>
      <c r="F62" s="48">
        <f>Dollars!F62/Dollars!$F$11</f>
        <v>5.3316950204717066E-4</v>
      </c>
      <c r="G62" s="48">
        <f>Dollars!G62/Dollars!$G$11</f>
        <v>4.0865033619782349E-5</v>
      </c>
      <c r="H62" s="35">
        <f t="shared" si="0"/>
        <v>48</v>
      </c>
      <c r="I62" s="19">
        <f t="shared" si="1"/>
        <v>-4.9230446842738829E-4</v>
      </c>
      <c r="J62" s="17">
        <f t="shared" si="2"/>
        <v>-9.553988307700556E-4</v>
      </c>
    </row>
    <row r="63" spans="1:10">
      <c r="A63" s="43" t="s">
        <v>54</v>
      </c>
      <c r="B63" s="19">
        <f>Dollars!B63/Dollars!$B$11</f>
        <v>5.0809457083881738E-5</v>
      </c>
      <c r="C63" s="48">
        <f>Dollars!C63/Dollars!$C$11</f>
        <v>0</v>
      </c>
      <c r="D63" s="48">
        <f>Dollars!D63/Dollars!$D$11</f>
        <v>4.2759124710626021E-4</v>
      </c>
      <c r="E63" s="48">
        <f>Dollars!E63/Dollars!$E$11</f>
        <v>0</v>
      </c>
      <c r="F63" s="48">
        <f>Dollars!F63/Dollars!$F$11</f>
        <v>0</v>
      </c>
      <c r="G63" s="48">
        <f>Dollars!G63/Dollars!$G$11</f>
        <v>0</v>
      </c>
      <c r="H63" s="35">
        <f t="shared" si="0"/>
        <v>51</v>
      </c>
      <c r="I63" s="19">
        <f t="shared" si="1"/>
        <v>0</v>
      </c>
      <c r="J63" s="17">
        <f t="shared" si="2"/>
        <v>-5.0809457083881738E-5</v>
      </c>
    </row>
    <row r="64" spans="1:10">
      <c r="A64" s="44" t="s">
        <v>52</v>
      </c>
      <c r="B64" s="46">
        <f>Dollars!B64/Dollars!$B$11</f>
        <v>0</v>
      </c>
      <c r="C64" s="49">
        <f>Dollars!C64/Dollars!$C$11</f>
        <v>2.5608665668084798E-5</v>
      </c>
      <c r="D64" s="49">
        <f>Dollars!D64/Dollars!$D$11</f>
        <v>0</v>
      </c>
      <c r="E64" s="49">
        <f>Dollars!E64/Dollars!$E$11</f>
        <v>0</v>
      </c>
      <c r="F64" s="49">
        <f>Dollars!F64/Dollars!$F$11</f>
        <v>0</v>
      </c>
      <c r="G64" s="49">
        <f>Dollars!G64/Dollars!$G$11</f>
        <v>0</v>
      </c>
      <c r="H64" s="40"/>
      <c r="I64" s="46">
        <f t="shared" si="1"/>
        <v>0</v>
      </c>
      <c r="J64" s="50">
        <f t="shared" si="2"/>
        <v>0</v>
      </c>
    </row>
    <row r="66" spans="1:1">
      <c r="A66" s="51" t="s">
        <v>72</v>
      </c>
    </row>
  </sheetData>
  <mergeCells count="1">
    <mergeCell ref="I9:J9"/>
  </mergeCells>
  <conditionalFormatting sqref="B12:B64">
    <cfRule type="top10" dxfId="49" priority="10" rank="10"/>
  </conditionalFormatting>
  <conditionalFormatting sqref="C12:C64">
    <cfRule type="top10" dxfId="48" priority="9" rank="10"/>
  </conditionalFormatting>
  <conditionalFormatting sqref="D12:D64">
    <cfRule type="top10" dxfId="47" priority="8" rank="10"/>
  </conditionalFormatting>
  <conditionalFormatting sqref="E12:E64">
    <cfRule type="top10" dxfId="46" priority="7" rank="10"/>
  </conditionalFormatting>
  <conditionalFormatting sqref="F12:F64">
    <cfRule type="top10" dxfId="45" priority="6" rank="10"/>
  </conditionalFormatting>
  <conditionalFormatting sqref="G12:G64">
    <cfRule type="top10" dxfId="44" priority="5" rank="10"/>
  </conditionalFormatting>
  <conditionalFormatting sqref="I12:I63">
    <cfRule type="top10" dxfId="43" priority="4" rank="10"/>
    <cfRule type="top10" dxfId="42" priority="3" bottom="1" rank="10"/>
  </conditionalFormatting>
  <conditionalFormatting sqref="J12:J63">
    <cfRule type="top10" dxfId="41" priority="2" rank="10"/>
    <cfRule type="top10" dxfId="40" priority="1" bottom="1" rank="10"/>
  </conditionalFormatting>
  <hyperlinks>
    <hyperlink ref="B3" r:id="rId1"/>
    <hyperlink ref="B4" r:id="rId2"/>
  </hyperlink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defaultRowHeight="15"/>
  <cols>
    <col min="1" max="1" width="14.140625" customWidth="1"/>
    <col min="8" max="8" width="12.85546875" customWidth="1"/>
    <col min="9" max="9" width="18.42578125" customWidth="1"/>
    <col min="10" max="10" width="18.140625" customWidth="1"/>
  </cols>
  <sheetData>
    <row r="1" spans="1:10" ht="21">
      <c r="A1" s="11" t="s">
        <v>71</v>
      </c>
    </row>
    <row r="2" spans="1:10" ht="21">
      <c r="A2" s="11"/>
    </row>
    <row r="3" spans="1:10">
      <c r="A3" t="s">
        <v>57</v>
      </c>
      <c r="B3" s="12" t="s">
        <v>58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71</v>
      </c>
    </row>
    <row r="9" spans="1:10">
      <c r="A9" s="20"/>
      <c r="B9" s="38"/>
      <c r="C9" s="16"/>
      <c r="D9" s="16"/>
      <c r="E9" s="16"/>
      <c r="F9" s="16"/>
      <c r="G9" s="16"/>
      <c r="H9" s="16"/>
      <c r="I9" s="78" t="s">
        <v>70</v>
      </c>
      <c r="J9" s="79"/>
    </row>
    <row r="10" spans="1:10">
      <c r="A10" s="21" t="s">
        <v>56</v>
      </c>
      <c r="B10" s="23">
        <v>2008</v>
      </c>
      <c r="C10" s="22">
        <v>2009</v>
      </c>
      <c r="D10" s="22">
        <v>2010</v>
      </c>
      <c r="E10" s="22">
        <v>2011</v>
      </c>
      <c r="F10" s="22">
        <v>2012</v>
      </c>
      <c r="G10" s="22">
        <v>2013</v>
      </c>
      <c r="H10" s="22" t="s">
        <v>66</v>
      </c>
      <c r="I10" s="23" t="s">
        <v>63</v>
      </c>
      <c r="J10" s="24" t="s">
        <v>65</v>
      </c>
    </row>
    <row r="11" spans="1:10">
      <c r="A11" s="20" t="s">
        <v>55</v>
      </c>
      <c r="B11" s="47">
        <f>Deals!B11/Deals!$B$11</f>
        <v>1</v>
      </c>
      <c r="C11" s="48">
        <f>Deals!C11/Deals!$C$11</f>
        <v>1</v>
      </c>
      <c r="D11" s="48">
        <f>Deals!D11/Deals!$D$11</f>
        <v>1</v>
      </c>
      <c r="E11" s="48">
        <f>Deals!E11/Deals!$E$11</f>
        <v>1</v>
      </c>
      <c r="F11" s="48">
        <f>Deals!F11/Deals!$F$11</f>
        <v>1</v>
      </c>
      <c r="G11" s="48">
        <f>Deals!G11/Deals!$G$11</f>
        <v>1</v>
      </c>
      <c r="H11" s="16"/>
      <c r="I11" s="38"/>
      <c r="J11" s="39"/>
    </row>
    <row r="12" spans="1:10">
      <c r="A12" s="7" t="s">
        <v>53</v>
      </c>
      <c r="B12" s="48">
        <f>Deals!B12/Deals!$B$11</f>
        <v>0</v>
      </c>
      <c r="C12" s="48">
        <f>Deals!C12/Deals!$C$11</f>
        <v>0</v>
      </c>
      <c r="D12" s="48">
        <f>Deals!D12/Deals!$D$11</f>
        <v>0</v>
      </c>
      <c r="E12" s="48">
        <f>Deals!E12/Deals!$E$11</f>
        <v>0</v>
      </c>
      <c r="F12" s="48">
        <f>Deals!F12/Deals!$F$11</f>
        <v>0</v>
      </c>
      <c r="G12" s="48">
        <f>Deals!G12/Deals!$G$11</f>
        <v>0</v>
      </c>
      <c r="H12" s="35">
        <f>RANK(G12,$G$12:$G$63)</f>
        <v>51</v>
      </c>
      <c r="I12" s="19">
        <f>G12-F12</f>
        <v>0</v>
      </c>
      <c r="J12" s="17">
        <f>G12-B12</f>
        <v>0</v>
      </c>
    </row>
    <row r="13" spans="1:10">
      <c r="A13" s="7" t="s">
        <v>2</v>
      </c>
      <c r="B13" s="48">
        <f>Deals!B13/Deals!$B$11</f>
        <v>2.1593090211132438E-3</v>
      </c>
      <c r="C13" s="48">
        <f>Deals!C13/Deals!$C$11</f>
        <v>3.1918289179699967E-3</v>
      </c>
      <c r="D13" s="48">
        <f>Deals!D13/Deals!$D$11</f>
        <v>5.5370985603543741E-4</v>
      </c>
      <c r="E13" s="48">
        <f>Deals!E13/Deals!$E$11</f>
        <v>5.0800101600203195E-4</v>
      </c>
      <c r="F13" s="48">
        <f>Deals!F13/Deals!$F$11</f>
        <v>1.5552099533437014E-3</v>
      </c>
      <c r="G13" s="48">
        <f>Deals!G13/Deals!$G$11</f>
        <v>1.2515644555694619E-3</v>
      </c>
      <c r="H13" s="35">
        <f t="shared" ref="H13:H63" si="0">RANK(G13,$G$12:$G$63)</f>
        <v>38</v>
      </c>
      <c r="I13" s="19">
        <f t="shared" ref="I13:I64" si="1">G13-F13</f>
        <v>-3.0364549777423954E-4</v>
      </c>
      <c r="J13" s="17">
        <f t="shared" ref="J13:J64" si="2">G13-B13</f>
        <v>-9.0774456554378199E-4</v>
      </c>
    </row>
    <row r="14" spans="1:10">
      <c r="A14" s="7" t="s">
        <v>3</v>
      </c>
      <c r="B14" s="48">
        <f>Deals!B14/Deals!$B$11</f>
        <v>0</v>
      </c>
      <c r="C14" s="48">
        <f>Deals!C14/Deals!$C$11</f>
        <v>0</v>
      </c>
      <c r="D14" s="48">
        <f>Deals!D14/Deals!$D$11</f>
        <v>2.768549280177187E-4</v>
      </c>
      <c r="E14" s="48">
        <f>Deals!E14/Deals!$E$11</f>
        <v>0</v>
      </c>
      <c r="F14" s="48">
        <f>Deals!F14/Deals!$F$11</f>
        <v>2.592016588906169E-4</v>
      </c>
      <c r="G14" s="48">
        <f>Deals!G14/Deals!$G$11</f>
        <v>1.5018773466833541E-3</v>
      </c>
      <c r="H14" s="35">
        <f t="shared" si="0"/>
        <v>36</v>
      </c>
      <c r="I14" s="19">
        <f t="shared" si="1"/>
        <v>1.2426756877927372E-3</v>
      </c>
      <c r="J14" s="17">
        <f t="shared" si="2"/>
        <v>1.5018773466833541E-3</v>
      </c>
    </row>
    <row r="15" spans="1:10">
      <c r="A15" s="7" t="s">
        <v>4</v>
      </c>
      <c r="B15" s="48">
        <f>Deals!B15/Deals!$B$11</f>
        <v>5.2783109404990402E-3</v>
      </c>
      <c r="C15" s="48">
        <f>Deals!C15/Deals!$C$11</f>
        <v>5.7452920523459947E-3</v>
      </c>
      <c r="D15" s="48">
        <f>Deals!D15/Deals!$D$11</f>
        <v>4.4296788482834993E-3</v>
      </c>
      <c r="E15" s="48">
        <f>Deals!E15/Deals!$E$11</f>
        <v>5.5880111760223524E-3</v>
      </c>
      <c r="F15" s="48">
        <f>Deals!F15/Deals!$F$11</f>
        <v>4.6656298600311046E-3</v>
      </c>
      <c r="G15" s="48">
        <f>Deals!G15/Deals!$G$11</f>
        <v>6.2578222778473091E-3</v>
      </c>
      <c r="H15" s="35">
        <f t="shared" si="0"/>
        <v>24</v>
      </c>
      <c r="I15" s="19">
        <f t="shared" si="1"/>
        <v>1.5921924178162045E-3</v>
      </c>
      <c r="J15" s="17">
        <f t="shared" si="2"/>
        <v>9.7951133734826886E-4</v>
      </c>
    </row>
    <row r="16" spans="1:10">
      <c r="A16" s="7" t="s">
        <v>5</v>
      </c>
      <c r="B16" s="48">
        <f>Deals!B16/Deals!$B$11</f>
        <v>0.40642994241842612</v>
      </c>
      <c r="C16" s="48">
        <f>Deals!C16/Deals!$C$11</f>
        <v>0.40983083306734758</v>
      </c>
      <c r="D16" s="48">
        <f>Deals!D16/Deals!$D$11</f>
        <v>0.40143964562569212</v>
      </c>
      <c r="E16" s="48">
        <f>Deals!E16/Deals!$E$11</f>
        <v>0.4048768097536195</v>
      </c>
      <c r="F16" s="48">
        <f>Deals!F16/Deals!$F$11</f>
        <v>0.4152410575427683</v>
      </c>
      <c r="G16" s="48">
        <f>Deals!G16/Deals!$G$11</f>
        <v>0.4002503128911139</v>
      </c>
      <c r="H16" s="35">
        <f t="shared" si="0"/>
        <v>1</v>
      </c>
      <c r="I16" s="19">
        <f t="shared" si="1"/>
        <v>-1.4990744651654397E-2</v>
      </c>
      <c r="J16" s="17">
        <f t="shared" si="2"/>
        <v>-6.1796295273122137E-3</v>
      </c>
    </row>
    <row r="17" spans="1:10">
      <c r="A17" s="7" t="s">
        <v>6</v>
      </c>
      <c r="B17" s="48">
        <f>Deals!B17/Deals!$B$11</f>
        <v>2.7591170825335892E-2</v>
      </c>
      <c r="C17" s="48">
        <f>Deals!C17/Deals!$C$11</f>
        <v>2.9684008937120969E-2</v>
      </c>
      <c r="D17" s="48">
        <f>Deals!D17/Deals!$D$11</f>
        <v>2.408637873754153E-2</v>
      </c>
      <c r="E17" s="48">
        <f>Deals!E17/Deals!$E$11</f>
        <v>2.7178054356108712E-2</v>
      </c>
      <c r="F17" s="48">
        <f>Deals!F17/Deals!$F$11</f>
        <v>2.7216174183514776E-2</v>
      </c>
      <c r="G17" s="48">
        <f>Deals!G17/Deals!$G$11</f>
        <v>1.9774718397997496E-2</v>
      </c>
      <c r="H17" s="35">
        <f t="shared" si="0"/>
        <v>9</v>
      </c>
      <c r="I17" s="19">
        <f t="shared" si="1"/>
        <v>-7.4414557855172793E-3</v>
      </c>
      <c r="J17" s="17">
        <f t="shared" si="2"/>
        <v>-7.8164524273383953E-3</v>
      </c>
    </row>
    <row r="18" spans="1:10">
      <c r="A18" s="7" t="s">
        <v>7</v>
      </c>
      <c r="B18" s="48">
        <f>Deals!B18/Deals!$B$11</f>
        <v>1.0076775431861805E-2</v>
      </c>
      <c r="C18" s="48">
        <f>Deals!C18/Deals!$C$11</f>
        <v>1.3405681455473986E-2</v>
      </c>
      <c r="D18" s="48">
        <f>Deals!D18/Deals!$D$11</f>
        <v>1.7441860465116279E-2</v>
      </c>
      <c r="E18" s="48">
        <f>Deals!E18/Deals!$E$11</f>
        <v>1.4224028448056897E-2</v>
      </c>
      <c r="F18" s="48">
        <f>Deals!F18/Deals!$F$11</f>
        <v>1.2960082944530845E-2</v>
      </c>
      <c r="G18" s="48">
        <f>Deals!G18/Deals!$G$11</f>
        <v>1.3266583229036295E-2</v>
      </c>
      <c r="H18" s="35">
        <f t="shared" si="0"/>
        <v>13</v>
      </c>
      <c r="I18" s="19">
        <f t="shared" si="1"/>
        <v>3.0650028450544993E-4</v>
      </c>
      <c r="J18" s="17">
        <f t="shared" si="2"/>
        <v>3.1898077971744907E-3</v>
      </c>
    </row>
    <row r="19" spans="1:10">
      <c r="A19" s="7" t="s">
        <v>8</v>
      </c>
      <c r="B19" s="48">
        <f>Deals!B19/Deals!$B$11</f>
        <v>3.3589251439539347E-3</v>
      </c>
      <c r="C19" s="48">
        <f>Deals!C19/Deals!$C$11</f>
        <v>2.8726460261729973E-3</v>
      </c>
      <c r="D19" s="48">
        <f>Deals!D19/Deals!$D$11</f>
        <v>4.4296788482834993E-3</v>
      </c>
      <c r="E19" s="48">
        <f>Deals!E19/Deals!$E$11</f>
        <v>2.7940055880111762E-3</v>
      </c>
      <c r="F19" s="48">
        <f>Deals!F19/Deals!$F$11</f>
        <v>6.9984447900466561E-3</v>
      </c>
      <c r="G19" s="48">
        <f>Deals!G19/Deals!$G$11</f>
        <v>8.2603254067584488E-3</v>
      </c>
      <c r="H19" s="35">
        <f t="shared" si="0"/>
        <v>23</v>
      </c>
      <c r="I19" s="19">
        <f t="shared" si="1"/>
        <v>1.2618806167117927E-3</v>
      </c>
      <c r="J19" s="17">
        <f t="shared" si="2"/>
        <v>4.9014002628045145E-3</v>
      </c>
    </row>
    <row r="20" spans="1:10">
      <c r="A20" s="7" t="s">
        <v>9</v>
      </c>
      <c r="B20" s="48">
        <f>Deals!B20/Deals!$B$11</f>
        <v>2.1593090211132438E-3</v>
      </c>
      <c r="C20" s="48">
        <f>Deals!C20/Deals!$C$11</f>
        <v>2.2342802425789976E-3</v>
      </c>
      <c r="D20" s="48">
        <f>Deals!D20/Deals!$D$11</f>
        <v>2.4916943521594683E-3</v>
      </c>
      <c r="E20" s="48">
        <f>Deals!E20/Deals!$E$11</f>
        <v>2.5400050800101601E-3</v>
      </c>
      <c r="F20" s="48">
        <f>Deals!F20/Deals!$F$11</f>
        <v>1.8144116122343183E-3</v>
      </c>
      <c r="G20" s="48">
        <f>Deals!G20/Deals!$G$11</f>
        <v>1.2515644555694619E-3</v>
      </c>
      <c r="H20" s="35">
        <f t="shared" si="0"/>
        <v>38</v>
      </c>
      <c r="I20" s="19">
        <f t="shared" si="1"/>
        <v>-5.6284715666485644E-4</v>
      </c>
      <c r="J20" s="17">
        <f t="shared" si="2"/>
        <v>-9.0774456554378199E-4</v>
      </c>
    </row>
    <row r="21" spans="1:10">
      <c r="A21" s="7" t="s">
        <v>10</v>
      </c>
      <c r="B21" s="48">
        <f>Deals!B21/Deals!$B$11</f>
        <v>1.055662188099808E-2</v>
      </c>
      <c r="C21" s="48">
        <f>Deals!C21/Deals!$C$11</f>
        <v>1.1809766996488988E-2</v>
      </c>
      <c r="D21" s="48">
        <f>Deals!D21/Deals!$D$11</f>
        <v>1.273532668881506E-2</v>
      </c>
      <c r="E21" s="48">
        <f>Deals!E21/Deals!$E$11</f>
        <v>1.397002794005588E-2</v>
      </c>
      <c r="F21" s="48">
        <f>Deals!F21/Deals!$F$11</f>
        <v>8.812856402280975E-3</v>
      </c>
      <c r="G21" s="48">
        <f>Deals!G21/Deals!$G$11</f>
        <v>1.1764705882352941E-2</v>
      </c>
      <c r="H21" s="35">
        <f t="shared" si="0"/>
        <v>16</v>
      </c>
      <c r="I21" s="19">
        <f t="shared" si="1"/>
        <v>2.951849480071966E-3</v>
      </c>
      <c r="J21" s="17">
        <f t="shared" si="2"/>
        <v>1.2080840013548606E-3</v>
      </c>
    </row>
    <row r="22" spans="1:10">
      <c r="A22" s="7" t="s">
        <v>11</v>
      </c>
      <c r="B22" s="48">
        <f>Deals!B22/Deals!$B$11</f>
        <v>1.9193857965451054E-2</v>
      </c>
      <c r="C22" s="48">
        <f>Deals!C22/Deals!$C$11</f>
        <v>1.4682413022661985E-2</v>
      </c>
      <c r="D22" s="48">
        <f>Deals!D22/Deals!$D$11</f>
        <v>1.9102990033222592E-2</v>
      </c>
      <c r="E22" s="48">
        <f>Deals!E22/Deals!$E$11</f>
        <v>1.524003048006096E-2</v>
      </c>
      <c r="F22" s="48">
        <f>Deals!F22/Deals!$F$11</f>
        <v>1.425609123898393E-2</v>
      </c>
      <c r="G22" s="48">
        <f>Deals!G22/Deals!$G$11</f>
        <v>1.0262828535669587E-2</v>
      </c>
      <c r="H22" s="35">
        <f t="shared" si="0"/>
        <v>18</v>
      </c>
      <c r="I22" s="19">
        <f t="shared" si="1"/>
        <v>-3.9932627033143434E-3</v>
      </c>
      <c r="J22" s="17">
        <f t="shared" si="2"/>
        <v>-8.9310294297814674E-3</v>
      </c>
    </row>
    <row r="23" spans="1:10">
      <c r="A23" s="7" t="s">
        <v>12</v>
      </c>
      <c r="B23" s="48">
        <f>Deals!B23/Deals!$B$11</f>
        <v>1.6794625719769674E-3</v>
      </c>
      <c r="C23" s="48">
        <f>Deals!C23/Deals!$C$11</f>
        <v>9.57548675390999E-4</v>
      </c>
      <c r="D23" s="48">
        <f>Deals!D23/Deals!$D$11</f>
        <v>8.3056478405315617E-4</v>
      </c>
      <c r="E23" s="48">
        <f>Deals!E23/Deals!$E$11</f>
        <v>7.6200152400304798E-4</v>
      </c>
      <c r="F23" s="48">
        <f>Deals!F23/Deals!$F$11</f>
        <v>7.776049766718507E-4</v>
      </c>
      <c r="G23" s="48">
        <f>Deals!G23/Deals!$G$11</f>
        <v>7.5093867334167705E-4</v>
      </c>
      <c r="H23" s="35">
        <f t="shared" si="0"/>
        <v>42</v>
      </c>
      <c r="I23" s="19">
        <f t="shared" si="1"/>
        <v>-2.6666303330173647E-5</v>
      </c>
      <c r="J23" s="17">
        <f t="shared" si="2"/>
        <v>-9.2852389863529031E-4</v>
      </c>
    </row>
    <row r="24" spans="1:10">
      <c r="A24" s="7" t="s">
        <v>13</v>
      </c>
      <c r="B24" s="48">
        <f>Deals!B24/Deals!$B$11</f>
        <v>1.9193857965451055E-3</v>
      </c>
      <c r="C24" s="48">
        <f>Deals!C24/Deals!$C$11</f>
        <v>2.8726460261729973E-3</v>
      </c>
      <c r="D24" s="48">
        <f>Deals!D24/Deals!$D$11</f>
        <v>5.5370985603543741E-4</v>
      </c>
      <c r="E24" s="48">
        <f>Deals!E24/Deals!$E$11</f>
        <v>7.6200152400304798E-4</v>
      </c>
      <c r="F24" s="48">
        <f>Deals!F24/Deals!$F$11</f>
        <v>2.592016588906169E-4</v>
      </c>
      <c r="G24" s="48">
        <f>Deals!G24/Deals!$G$11</f>
        <v>5.006257822277847E-4</v>
      </c>
      <c r="H24" s="35">
        <f t="shared" si="0"/>
        <v>45</v>
      </c>
      <c r="I24" s="19">
        <f t="shared" si="1"/>
        <v>2.414241233371678E-4</v>
      </c>
      <c r="J24" s="17">
        <f t="shared" si="2"/>
        <v>-1.4187600143173208E-3</v>
      </c>
    </row>
    <row r="25" spans="1:10">
      <c r="A25" s="7" t="s">
        <v>14</v>
      </c>
      <c r="B25" s="48">
        <f>Deals!B25/Deals!$B$11</f>
        <v>1.4395393474088292E-3</v>
      </c>
      <c r="C25" s="48">
        <f>Deals!C25/Deals!$C$11</f>
        <v>1.2767315671879987E-3</v>
      </c>
      <c r="D25" s="48">
        <f>Deals!D25/Deals!$D$11</f>
        <v>1.1074197120708748E-3</v>
      </c>
      <c r="E25" s="48">
        <f>Deals!E25/Deals!$E$11</f>
        <v>7.6200152400304798E-4</v>
      </c>
      <c r="F25" s="48">
        <f>Deals!F25/Deals!$F$11</f>
        <v>1.0368066355624676E-3</v>
      </c>
      <c r="G25" s="48">
        <f>Deals!G25/Deals!$G$11</f>
        <v>5.006257822277847E-4</v>
      </c>
      <c r="H25" s="35">
        <f t="shared" si="0"/>
        <v>45</v>
      </c>
      <c r="I25" s="19">
        <f t="shared" si="1"/>
        <v>-5.361808533346829E-4</v>
      </c>
      <c r="J25" s="17">
        <f t="shared" si="2"/>
        <v>-9.3891356518104453E-4</v>
      </c>
    </row>
    <row r="26" spans="1:10">
      <c r="A26" s="7" t="s">
        <v>15</v>
      </c>
      <c r="B26" s="48">
        <f>Deals!B26/Deals!$B$11</f>
        <v>1.8714011516314778E-2</v>
      </c>
      <c r="C26" s="48">
        <f>Deals!C26/Deals!$C$11</f>
        <v>1.7555059048834983E-2</v>
      </c>
      <c r="D26" s="48">
        <f>Deals!D26/Deals!$D$11</f>
        <v>2.0764119601328904E-2</v>
      </c>
      <c r="E26" s="48">
        <f>Deals!E26/Deals!$E$11</f>
        <v>2.5654051308102617E-2</v>
      </c>
      <c r="F26" s="48">
        <f>Deals!F26/Deals!$F$11</f>
        <v>2.1513737687921204E-2</v>
      </c>
      <c r="G26" s="48">
        <f>Deals!G26/Deals!$G$11</f>
        <v>2.2528160200250311E-2</v>
      </c>
      <c r="H26" s="35">
        <f t="shared" si="0"/>
        <v>7</v>
      </c>
      <c r="I26" s="19">
        <f t="shared" si="1"/>
        <v>1.0144225123291072E-3</v>
      </c>
      <c r="J26" s="17">
        <f t="shared" si="2"/>
        <v>3.8141486839355331E-3</v>
      </c>
    </row>
    <row r="27" spans="1:10">
      <c r="A27" s="7" t="s">
        <v>16</v>
      </c>
      <c r="B27" s="48">
        <f>Deals!B27/Deals!$B$11</f>
        <v>3.3589251439539347E-3</v>
      </c>
      <c r="C27" s="48">
        <f>Deals!C27/Deals!$C$11</f>
        <v>4.7877433769549956E-3</v>
      </c>
      <c r="D27" s="48">
        <f>Deals!D27/Deals!$D$11</f>
        <v>4.7065337763012183E-3</v>
      </c>
      <c r="E27" s="48">
        <f>Deals!E27/Deals!$E$11</f>
        <v>3.5560071120142242E-3</v>
      </c>
      <c r="F27" s="48">
        <f>Deals!F27/Deals!$F$11</f>
        <v>4.4064282011404875E-3</v>
      </c>
      <c r="G27" s="48">
        <f>Deals!G27/Deals!$G$11</f>
        <v>3.7546933667083854E-3</v>
      </c>
      <c r="H27" s="35">
        <f t="shared" si="0"/>
        <v>28</v>
      </c>
      <c r="I27" s="19">
        <f t="shared" si="1"/>
        <v>-6.5173483443210214E-4</v>
      </c>
      <c r="J27" s="17">
        <f t="shared" si="2"/>
        <v>3.9576822275445064E-4</v>
      </c>
    </row>
    <row r="28" spans="1:10">
      <c r="A28" s="7" t="s">
        <v>17</v>
      </c>
      <c r="B28" s="48">
        <f>Deals!B28/Deals!$B$11</f>
        <v>5.9980806142034548E-3</v>
      </c>
      <c r="C28" s="48">
        <f>Deals!C28/Deals!$C$11</f>
        <v>5.4261091605489944E-3</v>
      </c>
      <c r="D28" s="48">
        <f>Deals!D28/Deals!$D$11</f>
        <v>9.9667774086378731E-3</v>
      </c>
      <c r="E28" s="48">
        <f>Deals!E28/Deals!$E$11</f>
        <v>1.1684023368046735E-2</v>
      </c>
      <c r="F28" s="48">
        <f>Deals!F28/Deals!$F$11</f>
        <v>3.1104199066874028E-3</v>
      </c>
      <c r="G28" s="48">
        <f>Deals!G28/Deals!$G$11</f>
        <v>2.2528160200250315E-3</v>
      </c>
      <c r="H28" s="35">
        <f t="shared" si="0"/>
        <v>32</v>
      </c>
      <c r="I28" s="19">
        <f t="shared" si="1"/>
        <v>-8.5760388666237131E-4</v>
      </c>
      <c r="J28" s="17">
        <f t="shared" si="2"/>
        <v>-3.7452645941784234E-3</v>
      </c>
    </row>
    <row r="29" spans="1:10">
      <c r="A29" s="7" t="s">
        <v>18</v>
      </c>
      <c r="B29" s="48">
        <f>Deals!B29/Deals!$B$11</f>
        <v>2.1593090211132438E-3</v>
      </c>
      <c r="C29" s="48">
        <f>Deals!C29/Deals!$C$11</f>
        <v>3.1918289179699967E-3</v>
      </c>
      <c r="D29" s="48">
        <f>Deals!D29/Deals!$D$11</f>
        <v>4.152823920265781E-3</v>
      </c>
      <c r="E29" s="48">
        <f>Deals!E29/Deals!$E$11</f>
        <v>2.2860045720091439E-3</v>
      </c>
      <c r="F29" s="48">
        <f>Deals!F29/Deals!$F$11</f>
        <v>1.8144116122343183E-3</v>
      </c>
      <c r="G29" s="48">
        <f>Deals!G29/Deals!$G$11</f>
        <v>1.5018773466833541E-3</v>
      </c>
      <c r="H29" s="35">
        <f t="shared" si="0"/>
        <v>36</v>
      </c>
      <c r="I29" s="19">
        <f t="shared" si="1"/>
        <v>-3.1253426555096419E-4</v>
      </c>
      <c r="J29" s="17">
        <f t="shared" si="2"/>
        <v>-6.5743167442988974E-4</v>
      </c>
    </row>
    <row r="30" spans="1:10">
      <c r="A30" s="7" t="s">
        <v>19</v>
      </c>
      <c r="B30" s="48">
        <f>Deals!B30/Deals!$B$11</f>
        <v>2.3992322456813818E-3</v>
      </c>
      <c r="C30" s="48">
        <f>Deals!C30/Deals!$C$11</f>
        <v>3.5110118097669966E-3</v>
      </c>
      <c r="D30" s="48">
        <f>Deals!D30/Deals!$D$11</f>
        <v>8.3056478405315617E-4</v>
      </c>
      <c r="E30" s="48">
        <f>Deals!E30/Deals!$E$11</f>
        <v>2.0320040640081278E-3</v>
      </c>
      <c r="F30" s="48">
        <f>Deals!F30/Deals!$F$11</f>
        <v>7.776049766718507E-4</v>
      </c>
      <c r="G30" s="48">
        <f>Deals!G30/Deals!$G$11</f>
        <v>1.7521902377972466E-3</v>
      </c>
      <c r="H30" s="35">
        <f t="shared" si="0"/>
        <v>35</v>
      </c>
      <c r="I30" s="19">
        <f t="shared" si="1"/>
        <v>9.7458526112539586E-4</v>
      </c>
      <c r="J30" s="17">
        <f t="shared" si="2"/>
        <v>-6.470420078841352E-4</v>
      </c>
    </row>
    <row r="31" spans="1:10">
      <c r="A31" s="7" t="s">
        <v>20</v>
      </c>
      <c r="B31" s="48">
        <f>Deals!B31/Deals!$B$11</f>
        <v>0.10868522072936661</v>
      </c>
      <c r="C31" s="48">
        <f>Deals!C31/Deals!$C$11</f>
        <v>0.10916054899457389</v>
      </c>
      <c r="D31" s="48">
        <f>Deals!D31/Deals!$D$11</f>
        <v>0.10299003322259136</v>
      </c>
      <c r="E31" s="48">
        <f>Deals!E31/Deals!$E$11</f>
        <v>0.10033020066040133</v>
      </c>
      <c r="F31" s="48">
        <f>Deals!F31/Deals!$F$11</f>
        <v>0.11016070502851218</v>
      </c>
      <c r="G31" s="48">
        <f>Deals!G31/Deals!$G$11</f>
        <v>8.9612015018773472E-2</v>
      </c>
      <c r="H31" s="35">
        <f t="shared" si="0"/>
        <v>3</v>
      </c>
      <c r="I31" s="19">
        <f t="shared" si="1"/>
        <v>-2.0548690009738704E-2</v>
      </c>
      <c r="J31" s="17">
        <f t="shared" si="2"/>
        <v>-1.9073205710593136E-2</v>
      </c>
    </row>
    <row r="32" spans="1:10">
      <c r="A32" s="7" t="s">
        <v>21</v>
      </c>
      <c r="B32" s="48">
        <f>Deals!B32/Deals!$B$11</f>
        <v>2.4712092130518233E-2</v>
      </c>
      <c r="C32" s="48">
        <f>Deals!C32/Deals!$C$11</f>
        <v>2.4577082668368975E-2</v>
      </c>
      <c r="D32" s="48">
        <f>Deals!D32/Deals!$D$11</f>
        <v>2.0764119601328904E-2</v>
      </c>
      <c r="E32" s="48">
        <f>Deals!E32/Deals!$E$11</f>
        <v>1.8542037084074169E-2</v>
      </c>
      <c r="F32" s="48">
        <f>Deals!F32/Deals!$F$11</f>
        <v>1.4774494556765163E-2</v>
      </c>
      <c r="G32" s="48">
        <f>Deals!G32/Deals!$G$11</f>
        <v>1.7772215269086358E-2</v>
      </c>
      <c r="H32" s="35">
        <f t="shared" si="0"/>
        <v>10</v>
      </c>
      <c r="I32" s="19">
        <f t="shared" si="1"/>
        <v>2.9977207123211957E-3</v>
      </c>
      <c r="J32" s="17">
        <f t="shared" si="2"/>
        <v>-6.9398768614318748E-3</v>
      </c>
    </row>
    <row r="33" spans="1:10">
      <c r="A33" s="7" t="s">
        <v>22</v>
      </c>
      <c r="B33" s="48">
        <f>Deals!B33/Deals!$B$11</f>
        <v>9.5969289827255275E-4</v>
      </c>
      <c r="C33" s="48">
        <f>Deals!C33/Deals!$C$11</f>
        <v>1.2767315671879987E-3</v>
      </c>
      <c r="D33" s="48">
        <f>Deals!D33/Deals!$D$11</f>
        <v>1.937984496124031E-3</v>
      </c>
      <c r="E33" s="48">
        <f>Deals!E33/Deals!$E$11</f>
        <v>1.27000254000508E-3</v>
      </c>
      <c r="F33" s="48">
        <f>Deals!F33/Deals!$F$11</f>
        <v>1.5552099533437014E-3</v>
      </c>
      <c r="G33" s="48">
        <f>Deals!G33/Deals!$G$11</f>
        <v>1.0012515644555694E-3</v>
      </c>
      <c r="H33" s="35">
        <f t="shared" si="0"/>
        <v>41</v>
      </c>
      <c r="I33" s="19">
        <f t="shared" si="1"/>
        <v>-5.5395838888813199E-4</v>
      </c>
      <c r="J33" s="17">
        <f t="shared" si="2"/>
        <v>4.1558666183016653E-5</v>
      </c>
    </row>
    <row r="34" spans="1:10">
      <c r="A34" s="7" t="s">
        <v>23</v>
      </c>
      <c r="B34" s="48">
        <f>Deals!B34/Deals!$B$11</f>
        <v>1.055662188099808E-2</v>
      </c>
      <c r="C34" s="48">
        <f>Deals!C34/Deals!$C$11</f>
        <v>1.1809766996488988E-2</v>
      </c>
      <c r="D34" s="48">
        <f>Deals!D34/Deals!$D$11</f>
        <v>8.5825027685492803E-3</v>
      </c>
      <c r="E34" s="48">
        <f>Deals!E34/Deals!$E$11</f>
        <v>9.1440182880365758E-3</v>
      </c>
      <c r="F34" s="48">
        <f>Deals!F34/Deals!$F$11</f>
        <v>1.2700881285640227E-2</v>
      </c>
      <c r="G34" s="48">
        <f>Deals!G34/Deals!$G$11</f>
        <v>1.7021276595744681E-2</v>
      </c>
      <c r="H34" s="35">
        <f t="shared" si="0"/>
        <v>11</v>
      </c>
      <c r="I34" s="19">
        <f t="shared" si="1"/>
        <v>4.3203953101044537E-3</v>
      </c>
      <c r="J34" s="17">
        <f t="shared" si="2"/>
        <v>6.4646547147466007E-3</v>
      </c>
    </row>
    <row r="35" spans="1:10">
      <c r="A35" s="7" t="s">
        <v>24</v>
      </c>
      <c r="B35" s="48">
        <f>Deals!B35/Deals!$B$11</f>
        <v>1.1516314779270634E-2</v>
      </c>
      <c r="C35" s="48">
        <f>Deals!C35/Deals!$C$11</f>
        <v>1.1809766996488988E-2</v>
      </c>
      <c r="D35" s="48">
        <f>Deals!D35/Deals!$D$11</f>
        <v>8.0287929125138421E-3</v>
      </c>
      <c r="E35" s="48">
        <f>Deals!E35/Deals!$E$11</f>
        <v>1.1938023876047752E-2</v>
      </c>
      <c r="F35" s="48">
        <f>Deals!F35/Deals!$F$11</f>
        <v>8.2944530844997408E-3</v>
      </c>
      <c r="G35" s="48">
        <f>Deals!G35/Deals!$G$11</f>
        <v>9.7622027534418031E-3</v>
      </c>
      <c r="H35" s="35">
        <f t="shared" si="0"/>
        <v>19</v>
      </c>
      <c r="I35" s="19">
        <f t="shared" si="1"/>
        <v>1.4677496689420623E-3</v>
      </c>
      <c r="J35" s="17">
        <f t="shared" si="2"/>
        <v>-1.7541120258288308E-3</v>
      </c>
    </row>
    <row r="36" spans="1:10">
      <c r="A36" s="7" t="s">
        <v>25</v>
      </c>
      <c r="B36" s="48">
        <f>Deals!B36/Deals!$B$11</f>
        <v>5.9980806142034548E-3</v>
      </c>
      <c r="C36" s="48">
        <f>Deals!C36/Deals!$C$11</f>
        <v>3.830194701563996E-3</v>
      </c>
      <c r="D36" s="48">
        <f>Deals!D36/Deals!$D$11</f>
        <v>4.152823920265781E-3</v>
      </c>
      <c r="E36" s="48">
        <f>Deals!E36/Deals!$E$11</f>
        <v>5.8420116840233677E-3</v>
      </c>
      <c r="F36" s="48">
        <f>Deals!F36/Deals!$F$11</f>
        <v>3.1104199066874028E-3</v>
      </c>
      <c r="G36" s="48">
        <f>Deals!G36/Deals!$G$11</f>
        <v>9.0112640801001259E-3</v>
      </c>
      <c r="H36" s="35">
        <f t="shared" si="0"/>
        <v>21</v>
      </c>
      <c r="I36" s="19">
        <f t="shared" si="1"/>
        <v>5.9008441734127231E-3</v>
      </c>
      <c r="J36" s="17">
        <f t="shared" si="2"/>
        <v>3.0131834658966711E-3</v>
      </c>
    </row>
    <row r="37" spans="1:10">
      <c r="A37" s="7" t="s">
        <v>26</v>
      </c>
      <c r="B37" s="48">
        <f>Deals!B37/Deals!$B$11</f>
        <v>0</v>
      </c>
      <c r="C37" s="48">
        <f>Deals!C37/Deals!$C$11</f>
        <v>1.2767315671879987E-3</v>
      </c>
      <c r="D37" s="48">
        <f>Deals!D37/Deals!$D$11</f>
        <v>0</v>
      </c>
      <c r="E37" s="48">
        <f>Deals!E37/Deals!$E$11</f>
        <v>2.5400050800101598E-4</v>
      </c>
      <c r="F37" s="48">
        <f>Deals!F37/Deals!$F$11</f>
        <v>1.0368066355624676E-3</v>
      </c>
      <c r="G37" s="48">
        <f>Deals!G37/Deals!$G$11</f>
        <v>7.5093867334167705E-4</v>
      </c>
      <c r="H37" s="35">
        <f t="shared" si="0"/>
        <v>42</v>
      </c>
      <c r="I37" s="19">
        <f t="shared" si="1"/>
        <v>-2.8586796222079055E-4</v>
      </c>
      <c r="J37" s="17">
        <f t="shared" si="2"/>
        <v>7.5093867334167705E-4</v>
      </c>
    </row>
    <row r="38" spans="1:10">
      <c r="A38" s="7" t="s">
        <v>27</v>
      </c>
      <c r="B38" s="48">
        <f>Deals!B38/Deals!$B$11</f>
        <v>4.7984644913627637E-4</v>
      </c>
      <c r="C38" s="48">
        <f>Deals!C38/Deals!$C$11</f>
        <v>3.1918289179699969E-4</v>
      </c>
      <c r="D38" s="48">
        <f>Deals!D38/Deals!$D$11</f>
        <v>8.3056478405315617E-4</v>
      </c>
      <c r="E38" s="48">
        <f>Deals!E38/Deals!$E$11</f>
        <v>5.0800101600203195E-4</v>
      </c>
      <c r="F38" s="48">
        <f>Deals!F38/Deals!$F$11</f>
        <v>1.5552099533437014E-3</v>
      </c>
      <c r="G38" s="48">
        <f>Deals!G38/Deals!$G$11</f>
        <v>2.5031289111389235E-4</v>
      </c>
      <c r="H38" s="35">
        <f t="shared" si="0"/>
        <v>47</v>
      </c>
      <c r="I38" s="19">
        <f t="shared" si="1"/>
        <v>-1.3048970622298092E-3</v>
      </c>
      <c r="J38" s="17">
        <f t="shared" si="2"/>
        <v>-2.2953355802238402E-4</v>
      </c>
    </row>
    <row r="39" spans="1:10">
      <c r="A39" s="7" t="s">
        <v>28</v>
      </c>
      <c r="B39" s="48">
        <f>Deals!B39/Deals!$B$11</f>
        <v>1.3195777351247601E-2</v>
      </c>
      <c r="C39" s="48">
        <f>Deals!C39/Deals!$C$11</f>
        <v>1.2448132780082987E-2</v>
      </c>
      <c r="D39" s="48">
        <f>Deals!D39/Deals!$D$11</f>
        <v>1.6057585825027684E-2</v>
      </c>
      <c r="E39" s="48">
        <f>Deals!E39/Deals!$E$11</f>
        <v>1.2192024384048768E-2</v>
      </c>
      <c r="F39" s="48">
        <f>Deals!F39/Deals!$F$11</f>
        <v>8.812856402280975E-3</v>
      </c>
      <c r="G39" s="48">
        <f>Deals!G39/Deals!$G$11</f>
        <v>1.2515644555694618E-2</v>
      </c>
      <c r="H39" s="35">
        <f t="shared" si="0"/>
        <v>14</v>
      </c>
      <c r="I39" s="19">
        <f t="shared" si="1"/>
        <v>3.7027881534136432E-3</v>
      </c>
      <c r="J39" s="17">
        <f t="shared" si="2"/>
        <v>-6.8013279555298282E-4</v>
      </c>
    </row>
    <row r="40" spans="1:10">
      <c r="A40" s="7" t="s">
        <v>29</v>
      </c>
      <c r="B40" s="48">
        <f>Deals!B40/Deals!$B$11</f>
        <v>9.5969289827255275E-4</v>
      </c>
      <c r="C40" s="48">
        <f>Deals!C40/Deals!$C$11</f>
        <v>9.57548675390999E-4</v>
      </c>
      <c r="D40" s="48">
        <f>Deals!D40/Deals!$D$11</f>
        <v>2.768549280177187E-4</v>
      </c>
      <c r="E40" s="48">
        <f>Deals!E40/Deals!$E$11</f>
        <v>2.5400050800101598E-4</v>
      </c>
      <c r="F40" s="48">
        <f>Deals!F40/Deals!$F$11</f>
        <v>2.592016588906169E-4</v>
      </c>
      <c r="G40" s="48">
        <f>Deals!G40/Deals!$G$11</f>
        <v>7.5093867334167705E-4</v>
      </c>
      <c r="H40" s="35">
        <f t="shared" si="0"/>
        <v>42</v>
      </c>
      <c r="I40" s="19">
        <f t="shared" si="1"/>
        <v>4.9173701445106015E-4</v>
      </c>
      <c r="J40" s="17">
        <f t="shared" si="2"/>
        <v>-2.087542249308757E-4</v>
      </c>
    </row>
    <row r="41" spans="1:10">
      <c r="A41" s="7" t="s">
        <v>30</v>
      </c>
      <c r="B41" s="48">
        <f>Deals!B41/Deals!$B$11</f>
        <v>9.5969289827255275E-4</v>
      </c>
      <c r="C41" s="48">
        <f>Deals!C41/Deals!$C$11</f>
        <v>0</v>
      </c>
      <c r="D41" s="48">
        <f>Deals!D41/Deals!$D$11</f>
        <v>1.1074197120708748E-3</v>
      </c>
      <c r="E41" s="48">
        <f>Deals!E41/Deals!$E$11</f>
        <v>2.5400050800101598E-4</v>
      </c>
      <c r="F41" s="48">
        <f>Deals!F41/Deals!$F$11</f>
        <v>1.0368066355624676E-3</v>
      </c>
      <c r="G41" s="48">
        <f>Deals!G41/Deals!$G$11</f>
        <v>2.2528160200250315E-3</v>
      </c>
      <c r="H41" s="35">
        <f t="shared" si="0"/>
        <v>32</v>
      </c>
      <c r="I41" s="19">
        <f t="shared" si="1"/>
        <v>1.2160093844625639E-3</v>
      </c>
      <c r="J41" s="17">
        <f t="shared" si="2"/>
        <v>1.2931231217524787E-3</v>
      </c>
    </row>
    <row r="42" spans="1:10">
      <c r="A42" s="7" t="s">
        <v>31</v>
      </c>
      <c r="B42" s="48">
        <f>Deals!B42/Deals!$B$11</f>
        <v>6.4779270633397315E-3</v>
      </c>
      <c r="C42" s="48">
        <f>Deals!C42/Deals!$C$11</f>
        <v>4.1493775933609959E-3</v>
      </c>
      <c r="D42" s="48">
        <f>Deals!D42/Deals!$D$11</f>
        <v>2.7685492801771874E-3</v>
      </c>
      <c r="E42" s="48">
        <f>Deals!E42/Deals!$E$11</f>
        <v>3.3020066040132081E-3</v>
      </c>
      <c r="F42" s="48">
        <f>Deals!F42/Deals!$F$11</f>
        <v>2.0736132711249352E-3</v>
      </c>
      <c r="G42" s="48">
        <f>Deals!G42/Deals!$G$11</f>
        <v>4.0050062578222776E-3</v>
      </c>
      <c r="H42" s="35">
        <f t="shared" si="0"/>
        <v>27</v>
      </c>
      <c r="I42" s="19">
        <f t="shared" si="1"/>
        <v>1.9313929866973424E-3</v>
      </c>
      <c r="J42" s="17">
        <f t="shared" si="2"/>
        <v>-2.4729208055174539E-3</v>
      </c>
    </row>
    <row r="43" spans="1:10">
      <c r="A43" s="7" t="s">
        <v>32</v>
      </c>
      <c r="B43" s="48">
        <f>Deals!B43/Deals!$B$11</f>
        <v>2.2552783109404992E-2</v>
      </c>
      <c r="C43" s="48">
        <f>Deals!C43/Deals!$C$11</f>
        <v>2.4577082668368975E-2</v>
      </c>
      <c r="D43" s="48">
        <f>Deals!D43/Deals!$D$11</f>
        <v>1.9656699889258028E-2</v>
      </c>
      <c r="E43" s="48">
        <f>Deals!E43/Deals!$E$11</f>
        <v>1.6256032512065022E-2</v>
      </c>
      <c r="F43" s="48">
        <f>Deals!F43/Deals!$F$11</f>
        <v>1.5033696215655781E-2</v>
      </c>
      <c r="G43" s="48">
        <f>Deals!G43/Deals!$G$11</f>
        <v>1.0763454317897372E-2</v>
      </c>
      <c r="H43" s="35">
        <f t="shared" si="0"/>
        <v>17</v>
      </c>
      <c r="I43" s="19">
        <f t="shared" si="1"/>
        <v>-4.2702418977584086E-3</v>
      </c>
      <c r="J43" s="17">
        <f t="shared" si="2"/>
        <v>-1.178932879150762E-2</v>
      </c>
    </row>
    <row r="44" spans="1:10">
      <c r="A44" s="7" t="s">
        <v>33</v>
      </c>
      <c r="B44" s="48">
        <f>Deals!B44/Deals!$B$11</f>
        <v>4.3186180422264877E-3</v>
      </c>
      <c r="C44" s="48">
        <f>Deals!C44/Deals!$C$11</f>
        <v>4.1493775933609959E-3</v>
      </c>
      <c r="D44" s="48">
        <f>Deals!D44/Deals!$D$11</f>
        <v>2.2148394241417496E-3</v>
      </c>
      <c r="E44" s="48">
        <f>Deals!E44/Deals!$E$11</f>
        <v>2.5400050800101601E-3</v>
      </c>
      <c r="F44" s="48">
        <f>Deals!F44/Deals!$F$11</f>
        <v>4.1472265422498704E-3</v>
      </c>
      <c r="G44" s="48">
        <f>Deals!G44/Deals!$G$11</f>
        <v>4.2553191489361703E-3</v>
      </c>
      <c r="H44" s="35">
        <f t="shared" si="0"/>
        <v>26</v>
      </c>
      <c r="I44" s="19">
        <f t="shared" si="1"/>
        <v>1.0809260668629989E-4</v>
      </c>
      <c r="J44" s="17">
        <f t="shared" si="2"/>
        <v>-6.3298893290317411E-5</v>
      </c>
    </row>
    <row r="45" spans="1:10">
      <c r="A45" s="7" t="s">
        <v>34</v>
      </c>
      <c r="B45" s="48">
        <f>Deals!B45/Deals!$B$11</f>
        <v>1.4395393474088292E-3</v>
      </c>
      <c r="C45" s="48">
        <f>Deals!C45/Deals!$C$11</f>
        <v>1.2767315671879987E-3</v>
      </c>
      <c r="D45" s="48">
        <f>Deals!D45/Deals!$D$11</f>
        <v>1.3842746400885937E-3</v>
      </c>
      <c r="E45" s="48">
        <f>Deals!E45/Deals!$E$11</f>
        <v>7.6200152400304798E-4</v>
      </c>
      <c r="F45" s="48">
        <f>Deals!F45/Deals!$F$11</f>
        <v>1.0368066355624676E-3</v>
      </c>
      <c r="G45" s="48">
        <f>Deals!G45/Deals!$G$11</f>
        <v>1.2515644555694619E-3</v>
      </c>
      <c r="H45" s="35">
        <f t="shared" si="0"/>
        <v>38</v>
      </c>
      <c r="I45" s="19">
        <f t="shared" si="1"/>
        <v>2.1475782000699426E-4</v>
      </c>
      <c r="J45" s="17">
        <f t="shared" si="2"/>
        <v>-1.8797489183936737E-4</v>
      </c>
    </row>
    <row r="46" spans="1:10">
      <c r="A46" s="7" t="s">
        <v>35</v>
      </c>
      <c r="B46" s="48">
        <f>Deals!B46/Deals!$B$11</f>
        <v>6.2619961612284072E-2</v>
      </c>
      <c r="C46" s="48">
        <f>Deals!C46/Deals!$C$11</f>
        <v>6.4794127034790941E-2</v>
      </c>
      <c r="D46" s="48">
        <f>Deals!D46/Deals!$D$11</f>
        <v>8.1949058693244745E-2</v>
      </c>
      <c r="E46" s="48">
        <f>Deals!E46/Deals!$E$11</f>
        <v>8.7630175260350524E-2</v>
      </c>
      <c r="F46" s="48">
        <f>Deals!F46/Deals!$F$11</f>
        <v>8.8646967340590979E-2</v>
      </c>
      <c r="G46" s="48">
        <f>Deals!G46/Deals!$G$11</f>
        <v>9.9123904881101371E-2</v>
      </c>
      <c r="H46" s="35">
        <f t="shared" si="0"/>
        <v>2</v>
      </c>
      <c r="I46" s="19">
        <f t="shared" si="1"/>
        <v>1.0476937540510392E-2</v>
      </c>
      <c r="J46" s="17">
        <f t="shared" si="2"/>
        <v>3.6503943268817299E-2</v>
      </c>
    </row>
    <row r="47" spans="1:10">
      <c r="A47" s="7" t="s">
        <v>36</v>
      </c>
      <c r="B47" s="48">
        <f>Deals!B47/Deals!$B$11</f>
        <v>1.5595009596928982E-2</v>
      </c>
      <c r="C47" s="48">
        <f>Deals!C47/Deals!$C$11</f>
        <v>1.883179061602298E-2</v>
      </c>
      <c r="D47" s="48">
        <f>Deals!D47/Deals!$D$11</f>
        <v>1.7441860465116279E-2</v>
      </c>
      <c r="E47" s="48">
        <f>Deals!E47/Deals!$E$11</f>
        <v>1.8542037084074169E-2</v>
      </c>
      <c r="F47" s="48">
        <f>Deals!F47/Deals!$F$11</f>
        <v>1.5811301192327629E-2</v>
      </c>
      <c r="G47" s="48">
        <f>Deals!G47/Deals!$G$11</f>
        <v>2.1276595744680851E-2</v>
      </c>
      <c r="H47" s="35">
        <f t="shared" si="0"/>
        <v>8</v>
      </c>
      <c r="I47" s="19">
        <f t="shared" si="1"/>
        <v>5.4652945523532212E-3</v>
      </c>
      <c r="J47" s="17">
        <f t="shared" si="2"/>
        <v>5.6815861477518687E-3</v>
      </c>
    </row>
    <row r="48" spans="1:10">
      <c r="A48" s="7" t="s">
        <v>37</v>
      </c>
      <c r="B48" s="48">
        <f>Deals!B48/Deals!$B$11</f>
        <v>1.1996161228406909E-3</v>
      </c>
      <c r="C48" s="48">
        <f>Deals!C48/Deals!$C$11</f>
        <v>1.2767315671879987E-3</v>
      </c>
      <c r="D48" s="48">
        <f>Deals!D48/Deals!$D$11</f>
        <v>5.5370985603543741E-4</v>
      </c>
      <c r="E48" s="48">
        <f>Deals!E48/Deals!$E$11</f>
        <v>1.0160020320040639E-3</v>
      </c>
      <c r="F48" s="48">
        <f>Deals!F48/Deals!$F$11</f>
        <v>1.8144116122343183E-3</v>
      </c>
      <c r="G48" s="48">
        <f>Deals!G48/Deals!$G$11</f>
        <v>2.0025031289111388E-3</v>
      </c>
      <c r="H48" s="35">
        <f t="shared" si="0"/>
        <v>34</v>
      </c>
      <c r="I48" s="19">
        <f t="shared" si="1"/>
        <v>1.8809151667682051E-4</v>
      </c>
      <c r="J48" s="17">
        <f t="shared" si="2"/>
        <v>8.0288700607044792E-4</v>
      </c>
    </row>
    <row r="49" spans="1:10">
      <c r="A49" s="7" t="s">
        <v>38</v>
      </c>
      <c r="B49" s="48">
        <f>Deals!B49/Deals!$B$11</f>
        <v>7.9174664107485599E-3</v>
      </c>
      <c r="C49" s="48">
        <f>Deals!C49/Deals!$C$11</f>
        <v>4.7877433769549956E-3</v>
      </c>
      <c r="D49" s="48">
        <f>Deals!D49/Deals!$D$11</f>
        <v>9.6899224806201549E-3</v>
      </c>
      <c r="E49" s="48">
        <f>Deals!E49/Deals!$E$11</f>
        <v>9.3980187960375928E-3</v>
      </c>
      <c r="F49" s="48">
        <f>Deals!F49/Deals!$F$11</f>
        <v>7.7760497667185074E-3</v>
      </c>
      <c r="G49" s="48">
        <f>Deals!G49/Deals!$G$11</f>
        <v>9.2615769712140177E-3</v>
      </c>
      <c r="H49" s="35">
        <f t="shared" si="0"/>
        <v>20</v>
      </c>
      <c r="I49" s="19">
        <f t="shared" si="1"/>
        <v>1.4855272044955103E-3</v>
      </c>
      <c r="J49" s="17">
        <f t="shared" si="2"/>
        <v>1.3441105604654578E-3</v>
      </c>
    </row>
    <row r="50" spans="1:10">
      <c r="A50" s="7" t="s">
        <v>39</v>
      </c>
      <c r="B50" s="48">
        <f>Deals!B50/Deals!$B$11</f>
        <v>4.6785028790786949E-2</v>
      </c>
      <c r="C50" s="48">
        <f>Deals!C50/Deals!$C$11</f>
        <v>4.3728056176188954E-2</v>
      </c>
      <c r="D50" s="48">
        <f>Deals!D50/Deals!$D$11</f>
        <v>4.4573643410852716E-2</v>
      </c>
      <c r="E50" s="48">
        <f>Deals!E50/Deals!$E$11</f>
        <v>3.8354076708153419E-2</v>
      </c>
      <c r="F50" s="48">
        <f>Deals!F50/Deals!$F$11</f>
        <v>4.9248315189217212E-2</v>
      </c>
      <c r="G50" s="48">
        <f>Deals!G50/Deals!$G$11</f>
        <v>5.8322903629536918E-2</v>
      </c>
      <c r="H50" s="35">
        <f t="shared" si="0"/>
        <v>4</v>
      </c>
      <c r="I50" s="19">
        <f t="shared" si="1"/>
        <v>9.0745884403197058E-3</v>
      </c>
      <c r="J50" s="17">
        <f t="shared" si="2"/>
        <v>1.1537874838749969E-2</v>
      </c>
    </row>
    <row r="51" spans="1:10">
      <c r="A51" s="7" t="s">
        <v>40</v>
      </c>
      <c r="B51" s="48">
        <f>Deals!B51/Deals!$B$11</f>
        <v>4.7984644913627637E-4</v>
      </c>
      <c r="C51" s="48">
        <f>Deals!C51/Deals!$C$11</f>
        <v>0</v>
      </c>
      <c r="D51" s="48">
        <f>Deals!D51/Deals!$D$11</f>
        <v>2.768549280177187E-4</v>
      </c>
      <c r="E51" s="48">
        <f>Deals!E51/Deals!$E$11</f>
        <v>0</v>
      </c>
      <c r="F51" s="48">
        <f>Deals!F51/Deals!$F$11</f>
        <v>2.592016588906169E-4</v>
      </c>
      <c r="G51" s="48">
        <f>Deals!G51/Deals!$G$11</f>
        <v>2.5031289111389235E-4</v>
      </c>
      <c r="H51" s="35">
        <f t="shared" si="0"/>
        <v>47</v>
      </c>
      <c r="I51" s="19">
        <f t="shared" si="1"/>
        <v>-8.8887677767245489E-6</v>
      </c>
      <c r="J51" s="17">
        <f t="shared" si="2"/>
        <v>-2.2953355802238402E-4</v>
      </c>
    </row>
    <row r="52" spans="1:10">
      <c r="A52" s="7" t="s">
        <v>41</v>
      </c>
      <c r="B52" s="48">
        <f>Deals!B52/Deals!$B$11</f>
        <v>1.9193857965451055E-3</v>
      </c>
      <c r="C52" s="48">
        <f>Deals!C52/Deals!$C$11</f>
        <v>4.7877433769549956E-3</v>
      </c>
      <c r="D52" s="48">
        <f>Deals!D52/Deals!$D$11</f>
        <v>3.045404208194906E-3</v>
      </c>
      <c r="E52" s="48">
        <f>Deals!E52/Deals!$E$11</f>
        <v>3.5560071120142242E-3</v>
      </c>
      <c r="F52" s="48">
        <f>Deals!F52/Deals!$F$11</f>
        <v>3.8880248833592537E-3</v>
      </c>
      <c r="G52" s="48">
        <f>Deals!G52/Deals!$G$11</f>
        <v>3.2540675844806009E-3</v>
      </c>
      <c r="H52" s="35">
        <f t="shared" si="0"/>
        <v>30</v>
      </c>
      <c r="I52" s="19">
        <f t="shared" si="1"/>
        <v>-6.3395729887865283E-4</v>
      </c>
      <c r="J52" s="17">
        <f t="shared" si="2"/>
        <v>1.3346817879354954E-3</v>
      </c>
    </row>
    <row r="53" spans="1:10">
      <c r="A53" s="7" t="s">
        <v>42</v>
      </c>
      <c r="B53" s="48">
        <f>Deals!B53/Deals!$B$11</f>
        <v>2.3992322456813818E-3</v>
      </c>
      <c r="C53" s="48">
        <f>Deals!C53/Deals!$C$11</f>
        <v>1.5959144589849984E-3</v>
      </c>
      <c r="D53" s="48">
        <f>Deals!D53/Deals!$D$11</f>
        <v>2.4916943521594683E-3</v>
      </c>
      <c r="E53" s="48">
        <f>Deals!E53/Deals!$E$11</f>
        <v>1.0160020320040639E-3</v>
      </c>
      <c r="F53" s="48">
        <f>Deals!F53/Deals!$F$11</f>
        <v>1.2960082944530845E-3</v>
      </c>
      <c r="G53" s="48">
        <f>Deals!G53/Deals!$G$11</f>
        <v>3.7546933667083854E-3</v>
      </c>
      <c r="H53" s="35">
        <f t="shared" si="0"/>
        <v>28</v>
      </c>
      <c r="I53" s="19">
        <f t="shared" si="1"/>
        <v>2.4586850722553011E-3</v>
      </c>
      <c r="J53" s="17">
        <f t="shared" si="2"/>
        <v>1.3554611210270036E-3</v>
      </c>
    </row>
    <row r="54" spans="1:10">
      <c r="A54" s="7" t="s">
        <v>43</v>
      </c>
      <c r="B54" s="48">
        <f>Deals!B54/Deals!$B$11</f>
        <v>2.3992322456813819E-4</v>
      </c>
      <c r="C54" s="48">
        <f>Deals!C54/Deals!$C$11</f>
        <v>9.57548675390999E-4</v>
      </c>
      <c r="D54" s="48">
        <f>Deals!D54/Deals!$D$11</f>
        <v>2.768549280177187E-4</v>
      </c>
      <c r="E54" s="48">
        <f>Deals!E54/Deals!$E$11</f>
        <v>5.0800101600203195E-4</v>
      </c>
      <c r="F54" s="48">
        <f>Deals!F54/Deals!$F$11</f>
        <v>2.592016588906169E-4</v>
      </c>
      <c r="G54" s="48">
        <f>Deals!G54/Deals!$G$11</f>
        <v>2.5031289111389235E-4</v>
      </c>
      <c r="H54" s="35">
        <f t="shared" si="0"/>
        <v>47</v>
      </c>
      <c r="I54" s="19">
        <f t="shared" si="1"/>
        <v>-8.8887677767245489E-6</v>
      </c>
      <c r="J54" s="17">
        <f t="shared" si="2"/>
        <v>1.0389666545754163E-5</v>
      </c>
    </row>
    <row r="55" spans="1:10">
      <c r="A55" s="7" t="s">
        <v>44</v>
      </c>
      <c r="B55" s="48">
        <f>Deals!B55/Deals!$B$11</f>
        <v>6.4779270633397315E-3</v>
      </c>
      <c r="C55" s="48">
        <f>Deals!C55/Deals!$C$11</f>
        <v>5.4261091605489944E-3</v>
      </c>
      <c r="D55" s="48">
        <f>Deals!D55/Deals!$D$11</f>
        <v>8.3056478405315621E-3</v>
      </c>
      <c r="E55" s="48">
        <f>Deals!E55/Deals!$E$11</f>
        <v>9.3980187960375928E-3</v>
      </c>
      <c r="F55" s="48">
        <f>Deals!F55/Deals!$F$11</f>
        <v>8.553654743390357E-3</v>
      </c>
      <c r="G55" s="48">
        <f>Deals!G55/Deals!$G$11</f>
        <v>1.2515644555694618E-2</v>
      </c>
      <c r="H55" s="35">
        <f t="shared" si="0"/>
        <v>14</v>
      </c>
      <c r="I55" s="19">
        <f t="shared" si="1"/>
        <v>3.9619898123042611E-3</v>
      </c>
      <c r="J55" s="17">
        <f t="shared" si="2"/>
        <v>6.0377174923548866E-3</v>
      </c>
    </row>
    <row r="56" spans="1:10">
      <c r="A56" s="7" t="s">
        <v>45</v>
      </c>
      <c r="B56" s="48">
        <f>Deals!B56/Deals!$B$11</f>
        <v>4.0067178502879081E-2</v>
      </c>
      <c r="C56" s="48">
        <f>Deals!C56/Deals!$C$11</f>
        <v>4.0217044366421963E-2</v>
      </c>
      <c r="D56" s="48">
        <f>Deals!D56/Deals!$D$11</f>
        <v>4.5127353266888152E-2</v>
      </c>
      <c r="E56" s="48">
        <f>Deals!E56/Deals!$E$11</f>
        <v>4.241808483616967E-2</v>
      </c>
      <c r="F56" s="48">
        <f>Deals!F56/Deals!$F$11</f>
        <v>4.2249870399170553E-2</v>
      </c>
      <c r="G56" s="48">
        <f>Deals!G56/Deals!$G$11</f>
        <v>3.7546933667083858E-2</v>
      </c>
      <c r="H56" s="35">
        <f t="shared" si="0"/>
        <v>5</v>
      </c>
      <c r="I56" s="19">
        <f t="shared" si="1"/>
        <v>-4.7029367320866947E-3</v>
      </c>
      <c r="J56" s="17">
        <f t="shared" si="2"/>
        <v>-2.5202448357952226E-3</v>
      </c>
    </row>
    <row r="57" spans="1:10">
      <c r="A57" s="7" t="s">
        <v>46</v>
      </c>
      <c r="B57" s="48">
        <f>Deals!B57/Deals!$B$11</f>
        <v>9.1170825335892512E-3</v>
      </c>
      <c r="C57" s="48">
        <f>Deals!C57/Deals!$C$11</f>
        <v>1.0852218321097989E-2</v>
      </c>
      <c r="D57" s="48">
        <f>Deals!D57/Deals!$D$11</f>
        <v>7.4750830564784057E-3</v>
      </c>
      <c r="E57" s="48">
        <f>Deals!E57/Deals!$E$11</f>
        <v>1.2446024892049785E-2</v>
      </c>
      <c r="F57" s="48">
        <f>Deals!F57/Deals!$F$11</f>
        <v>1.1404872991187144E-2</v>
      </c>
      <c r="G57" s="48">
        <f>Deals!G57/Deals!$G$11</f>
        <v>8.5106382978723406E-3</v>
      </c>
      <c r="H57" s="35">
        <f t="shared" si="0"/>
        <v>22</v>
      </c>
      <c r="I57" s="19">
        <f t="shared" si="1"/>
        <v>-2.8942346933148039E-3</v>
      </c>
      <c r="J57" s="17">
        <f t="shared" si="2"/>
        <v>-6.0644423571691065E-4</v>
      </c>
    </row>
    <row r="58" spans="1:10">
      <c r="A58" s="7" t="s">
        <v>47</v>
      </c>
      <c r="B58" s="48">
        <f>Deals!B58/Deals!$B$11</f>
        <v>2.1353166986564299E-2</v>
      </c>
      <c r="C58" s="48">
        <f>Deals!C58/Deals!$C$11</f>
        <v>1.5639961698052984E-2</v>
      </c>
      <c r="D58" s="48">
        <f>Deals!D58/Deals!$D$11</f>
        <v>1.6057585825027684E-2</v>
      </c>
      <c r="E58" s="48">
        <f>Deals!E58/Deals!$E$11</f>
        <v>1.9558039116078233E-2</v>
      </c>
      <c r="F58" s="48">
        <f>Deals!F58/Deals!$F$11</f>
        <v>2.0476931052358736E-2</v>
      </c>
      <c r="G58" s="48">
        <f>Deals!G58/Deals!$G$11</f>
        <v>1.6520650813516898E-2</v>
      </c>
      <c r="H58" s="35">
        <f t="shared" si="0"/>
        <v>12</v>
      </c>
      <c r="I58" s="19">
        <f t="shared" si="1"/>
        <v>-3.9562802388418382E-3</v>
      </c>
      <c r="J58" s="17">
        <f t="shared" si="2"/>
        <v>-4.8325161730474013E-3</v>
      </c>
    </row>
    <row r="59" spans="1:10">
      <c r="A59" s="7" t="s">
        <v>48</v>
      </c>
      <c r="B59" s="48">
        <f>Deals!B59/Deals!$B$11</f>
        <v>1.9193857965451055E-3</v>
      </c>
      <c r="C59" s="48">
        <f>Deals!C59/Deals!$C$11</f>
        <v>2.2342802425789976E-3</v>
      </c>
      <c r="D59" s="48">
        <f>Deals!D59/Deals!$D$11</f>
        <v>1.937984496124031E-3</v>
      </c>
      <c r="E59" s="48">
        <f>Deals!E59/Deals!$E$11</f>
        <v>2.0320040640081278E-3</v>
      </c>
      <c r="F59" s="48">
        <f>Deals!F59/Deals!$F$11</f>
        <v>1.2960082944530845E-3</v>
      </c>
      <c r="G59" s="48">
        <f>Deals!G59/Deals!$G$11</f>
        <v>2.5031289111389237E-3</v>
      </c>
      <c r="H59" s="35">
        <f t="shared" si="0"/>
        <v>31</v>
      </c>
      <c r="I59" s="19">
        <f t="shared" si="1"/>
        <v>1.2071206166858392E-3</v>
      </c>
      <c r="J59" s="17">
        <f t="shared" si="2"/>
        <v>5.8374311459381822E-4</v>
      </c>
    </row>
    <row r="60" spans="1:10">
      <c r="A60" s="7" t="s">
        <v>49</v>
      </c>
      <c r="B60" s="48">
        <f>Deals!B60/Deals!$B$11</f>
        <v>3.9107485604606529E-2</v>
      </c>
      <c r="C60" s="48">
        <f>Deals!C60/Deals!$C$11</f>
        <v>3.4471752314075968E-2</v>
      </c>
      <c r="D60" s="48">
        <f>Deals!D60/Deals!$D$11</f>
        <v>3.2668881506090805E-2</v>
      </c>
      <c r="E60" s="48">
        <f>Deals!E60/Deals!$E$11</f>
        <v>3.1750063500126997E-2</v>
      </c>
      <c r="F60" s="48">
        <f>Deals!F60/Deals!$F$11</f>
        <v>2.9548989113530325E-2</v>
      </c>
      <c r="G60" s="48">
        <f>Deals!G60/Deals!$G$11</f>
        <v>3.1539424280350441E-2</v>
      </c>
      <c r="H60" s="35">
        <f t="shared" si="0"/>
        <v>6</v>
      </c>
      <c r="I60" s="19">
        <f t="shared" si="1"/>
        <v>1.9904351668201155E-3</v>
      </c>
      <c r="J60" s="17">
        <f t="shared" si="2"/>
        <v>-7.5680613242560882E-3</v>
      </c>
    </row>
    <row r="61" spans="1:10">
      <c r="A61" s="7" t="s">
        <v>50</v>
      </c>
      <c r="B61" s="48">
        <f>Deals!B61/Deals!$B$11</f>
        <v>4.7984644913627635E-3</v>
      </c>
      <c r="C61" s="48">
        <f>Deals!C61/Deals!$C$11</f>
        <v>4.4685604851579953E-3</v>
      </c>
      <c r="D61" s="48">
        <f>Deals!D61/Deals!$D$11</f>
        <v>5.8139534883720929E-3</v>
      </c>
      <c r="E61" s="48">
        <f>Deals!E61/Deals!$E$11</f>
        <v>3.8100076200152399E-3</v>
      </c>
      <c r="F61" s="48">
        <f>Deals!F61/Deals!$F$11</f>
        <v>3.6288232244686366E-3</v>
      </c>
      <c r="G61" s="48">
        <f>Deals!G61/Deals!$G$11</f>
        <v>4.7559449311639548E-3</v>
      </c>
      <c r="H61" s="35">
        <f t="shared" si="0"/>
        <v>25</v>
      </c>
      <c r="I61" s="19">
        <f t="shared" si="1"/>
        <v>1.1271217066953182E-3</v>
      </c>
      <c r="J61" s="17">
        <f t="shared" si="2"/>
        <v>-4.2519560198808759E-5</v>
      </c>
    </row>
    <row r="62" spans="1:10">
      <c r="A62" s="7" t="s">
        <v>51</v>
      </c>
      <c r="B62" s="48">
        <f>Deals!B62/Deals!$B$11</f>
        <v>4.7984644913627637E-4</v>
      </c>
      <c r="C62" s="48">
        <f>Deals!C62/Deals!$C$11</f>
        <v>9.57548675390999E-4</v>
      </c>
      <c r="D62" s="48">
        <f>Deals!D62/Deals!$D$11</f>
        <v>1.1074197120708748E-3</v>
      </c>
      <c r="E62" s="48">
        <f>Deals!E62/Deals!$E$11</f>
        <v>5.0800101600203195E-4</v>
      </c>
      <c r="F62" s="48">
        <f>Deals!F62/Deals!$F$11</f>
        <v>7.776049766718507E-4</v>
      </c>
      <c r="G62" s="48">
        <f>Deals!G62/Deals!$G$11</f>
        <v>2.5031289111389235E-4</v>
      </c>
      <c r="H62" s="35">
        <f t="shared" si="0"/>
        <v>47</v>
      </c>
      <c r="I62" s="19">
        <f t="shared" si="1"/>
        <v>-5.2729208555795835E-4</v>
      </c>
      <c r="J62" s="17">
        <f t="shared" si="2"/>
        <v>-2.2953355802238402E-4</v>
      </c>
    </row>
    <row r="63" spans="1:10">
      <c r="A63" s="8" t="s">
        <v>54</v>
      </c>
      <c r="B63" s="48">
        <f>Deals!B63/Deals!$B$11</f>
        <v>2.3992322456813819E-4</v>
      </c>
      <c r="C63" s="48">
        <f>Deals!C63/Deals!$C$11</f>
        <v>0</v>
      </c>
      <c r="D63" s="48">
        <f>Deals!D63/Deals!$D$11</f>
        <v>2.768549280177187E-4</v>
      </c>
      <c r="E63" s="48">
        <f>Deals!E63/Deals!$E$11</f>
        <v>0</v>
      </c>
      <c r="F63" s="48">
        <f>Deals!F63/Deals!$F$11</f>
        <v>0</v>
      </c>
      <c r="G63" s="48">
        <f>Deals!G63/Deals!$G$11</f>
        <v>0</v>
      </c>
      <c r="H63" s="35">
        <f t="shared" si="0"/>
        <v>51</v>
      </c>
      <c r="I63" s="19">
        <f t="shared" si="1"/>
        <v>0</v>
      </c>
      <c r="J63" s="17">
        <f t="shared" si="2"/>
        <v>-2.3992322456813819E-4</v>
      </c>
    </row>
    <row r="64" spans="1:10">
      <c r="A64" s="9" t="s">
        <v>52</v>
      </c>
      <c r="B64" s="46">
        <f>Deals!B64/Deals!$B$11</f>
        <v>0</v>
      </c>
      <c r="C64" s="49">
        <f>Deals!C64/Deals!$C$11</f>
        <v>3.1918289179699969E-4</v>
      </c>
      <c r="D64" s="49">
        <f>Deals!D64/Deals!$D$11</f>
        <v>2.768549280177187E-4</v>
      </c>
      <c r="E64" s="49">
        <f>Deals!E64/Deals!$E$11</f>
        <v>2.5400050800101598E-4</v>
      </c>
      <c r="F64" s="49">
        <f>Deals!F64/Deals!$F$11</f>
        <v>0</v>
      </c>
      <c r="G64" s="49">
        <f>Deals!G64/Deals!$G$11</f>
        <v>0</v>
      </c>
      <c r="H64" s="40"/>
      <c r="I64" s="46">
        <f t="shared" si="1"/>
        <v>0</v>
      </c>
      <c r="J64" s="50">
        <f t="shared" si="2"/>
        <v>0</v>
      </c>
    </row>
    <row r="66" spans="1:1">
      <c r="A66" s="51" t="s">
        <v>72</v>
      </c>
    </row>
  </sheetData>
  <mergeCells count="1">
    <mergeCell ref="I9:J9"/>
  </mergeCells>
  <conditionalFormatting sqref="I12:I63">
    <cfRule type="top10" dxfId="39" priority="10" rank="10"/>
    <cfRule type="top10" dxfId="38" priority="9" bottom="1" rank="10"/>
  </conditionalFormatting>
  <conditionalFormatting sqref="J12:J63">
    <cfRule type="top10" dxfId="37" priority="8" rank="10"/>
    <cfRule type="top10" dxfId="36" priority="7" bottom="1" rank="10"/>
  </conditionalFormatting>
  <conditionalFormatting sqref="B12:B63">
    <cfRule type="top10" dxfId="35" priority="6" rank="10"/>
  </conditionalFormatting>
  <conditionalFormatting sqref="C12:C63">
    <cfRule type="top10" dxfId="34" priority="5" rank="10"/>
  </conditionalFormatting>
  <conditionalFormatting sqref="D12:D63">
    <cfRule type="top10" dxfId="33" priority="4" rank="10"/>
  </conditionalFormatting>
  <conditionalFormatting sqref="E12:E63">
    <cfRule type="top10" dxfId="32" priority="3" rank="10"/>
  </conditionalFormatting>
  <conditionalFormatting sqref="F12:F63">
    <cfRule type="top10" dxfId="31" priority="2" rank="10"/>
  </conditionalFormatting>
  <conditionalFormatting sqref="G12:G63">
    <cfRule type="top10" dxfId="30" priority="1" rank="10"/>
  </conditionalFormatting>
  <hyperlinks>
    <hyperlink ref="B3" r:id="rId1"/>
    <hyperlink ref="B4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4"/>
  <sheetViews>
    <sheetView workbookViewId="0"/>
  </sheetViews>
  <sheetFormatPr defaultRowHeight="15"/>
  <cols>
    <col min="1" max="1" width="11.7109375" customWidth="1"/>
    <col min="2" max="2" width="13.85546875" customWidth="1"/>
    <col min="3" max="3" width="13.5703125" customWidth="1"/>
    <col min="4" max="4" width="12.42578125" customWidth="1"/>
    <col min="5" max="5" width="13.42578125" customWidth="1"/>
    <col min="6" max="6" width="12.85546875" customWidth="1"/>
    <col min="7" max="7" width="12.5703125" customWidth="1"/>
  </cols>
  <sheetData>
    <row r="1" spans="1:7" ht="21">
      <c r="A1" s="11" t="s">
        <v>73</v>
      </c>
    </row>
    <row r="2" spans="1:7" ht="21">
      <c r="A2" s="11"/>
    </row>
    <row r="3" spans="1:7">
      <c r="A3" t="s">
        <v>57</v>
      </c>
      <c r="B3" s="12" t="s">
        <v>74</v>
      </c>
    </row>
    <row r="4" spans="1:7">
      <c r="A4" t="s">
        <v>59</v>
      </c>
      <c r="B4" s="12" t="s">
        <v>60</v>
      </c>
    </row>
    <row r="6" spans="1:7">
      <c r="A6" s="1"/>
    </row>
    <row r="7" spans="1:7">
      <c r="A7" s="2" t="s">
        <v>73</v>
      </c>
    </row>
    <row r="9" spans="1:7">
      <c r="A9" s="20"/>
      <c r="B9" s="38"/>
      <c r="C9" s="16"/>
      <c r="D9" s="16"/>
      <c r="E9" s="16"/>
      <c r="F9" s="16"/>
      <c r="G9" s="39"/>
    </row>
    <row r="10" spans="1:7">
      <c r="A10" s="21" t="s">
        <v>56</v>
      </c>
      <c r="B10" s="36">
        <v>2008</v>
      </c>
      <c r="C10" s="14">
        <v>2009</v>
      </c>
      <c r="D10" s="14">
        <v>2010</v>
      </c>
      <c r="E10" s="14">
        <v>2011</v>
      </c>
      <c r="F10" s="14">
        <v>2012</v>
      </c>
      <c r="G10" s="37">
        <v>2013</v>
      </c>
    </row>
    <row r="11" spans="1:7">
      <c r="A11" s="10" t="s">
        <v>55</v>
      </c>
      <c r="B11" s="53">
        <v>304374846</v>
      </c>
      <c r="C11" s="54">
        <v>307006550</v>
      </c>
      <c r="D11" s="54">
        <v>309326295</v>
      </c>
      <c r="E11" s="54">
        <v>311582564</v>
      </c>
      <c r="F11" s="54">
        <v>313873685</v>
      </c>
      <c r="G11" s="55">
        <v>316128839</v>
      </c>
    </row>
    <row r="12" spans="1:7">
      <c r="A12" s="42" t="s">
        <v>53</v>
      </c>
      <c r="B12" s="56">
        <v>688125</v>
      </c>
      <c r="C12" s="52">
        <v>698473</v>
      </c>
      <c r="D12" s="52">
        <v>713868</v>
      </c>
      <c r="E12" s="52">
        <v>723375</v>
      </c>
      <c r="F12" s="52">
        <v>730307</v>
      </c>
      <c r="G12" s="57">
        <v>735132</v>
      </c>
    </row>
    <row r="13" spans="1:7">
      <c r="A13" s="42" t="s">
        <v>2</v>
      </c>
      <c r="B13" s="56">
        <v>4677464</v>
      </c>
      <c r="C13" s="52">
        <v>4708708</v>
      </c>
      <c r="D13" s="52">
        <v>4785570</v>
      </c>
      <c r="E13" s="52">
        <v>4801627</v>
      </c>
      <c r="F13" s="52">
        <v>4817528</v>
      </c>
      <c r="G13" s="57">
        <v>4833722</v>
      </c>
    </row>
    <row r="14" spans="1:7">
      <c r="A14" s="42" t="s">
        <v>3</v>
      </c>
      <c r="B14" s="56">
        <v>2867764</v>
      </c>
      <c r="C14" s="52">
        <v>2889450</v>
      </c>
      <c r="D14" s="52">
        <v>2922280</v>
      </c>
      <c r="E14" s="52">
        <v>2938506</v>
      </c>
      <c r="F14" s="52">
        <v>2949828</v>
      </c>
      <c r="G14" s="57">
        <v>2959373</v>
      </c>
    </row>
    <row r="15" spans="1:7">
      <c r="A15" s="42" t="s">
        <v>4</v>
      </c>
      <c r="B15" s="56">
        <v>6499377</v>
      </c>
      <c r="C15" s="52">
        <v>6595778</v>
      </c>
      <c r="D15" s="52">
        <v>6408790</v>
      </c>
      <c r="E15" s="52">
        <v>6468796</v>
      </c>
      <c r="F15" s="52">
        <v>6551149</v>
      </c>
      <c r="G15" s="57">
        <v>6626624</v>
      </c>
    </row>
    <row r="16" spans="1:7">
      <c r="A16" s="42" t="s">
        <v>5</v>
      </c>
      <c r="B16" s="56">
        <v>36580371</v>
      </c>
      <c r="C16" s="52">
        <v>36961664</v>
      </c>
      <c r="D16" s="52">
        <v>37333601</v>
      </c>
      <c r="E16" s="52">
        <v>37668681</v>
      </c>
      <c r="F16" s="52">
        <v>37999878</v>
      </c>
      <c r="G16" s="57">
        <v>38332521</v>
      </c>
    </row>
    <row r="17" spans="1:7">
      <c r="A17" s="42" t="s">
        <v>6</v>
      </c>
      <c r="B17" s="56">
        <v>4935213</v>
      </c>
      <c r="C17" s="52">
        <v>5024748</v>
      </c>
      <c r="D17" s="52">
        <v>5048196</v>
      </c>
      <c r="E17" s="52">
        <v>5118400</v>
      </c>
      <c r="F17" s="52">
        <v>5189458</v>
      </c>
      <c r="G17" s="57">
        <v>5268367</v>
      </c>
    </row>
    <row r="18" spans="1:7">
      <c r="A18" s="42" t="s">
        <v>7</v>
      </c>
      <c r="B18" s="56">
        <v>3502932</v>
      </c>
      <c r="C18" s="52">
        <v>3518288</v>
      </c>
      <c r="D18" s="52">
        <v>3579210</v>
      </c>
      <c r="E18" s="52">
        <v>3588948</v>
      </c>
      <c r="F18" s="52">
        <v>3591765</v>
      </c>
      <c r="G18" s="57">
        <v>3596080</v>
      </c>
    </row>
    <row r="19" spans="1:7">
      <c r="A19" s="42" t="s">
        <v>8</v>
      </c>
      <c r="B19" s="56">
        <v>590074</v>
      </c>
      <c r="C19" s="52">
        <v>599657</v>
      </c>
      <c r="D19" s="52">
        <v>605125</v>
      </c>
      <c r="E19" s="52">
        <v>619624</v>
      </c>
      <c r="F19" s="52">
        <v>633427</v>
      </c>
      <c r="G19" s="57">
        <v>646449</v>
      </c>
    </row>
    <row r="20" spans="1:7">
      <c r="A20" s="42" t="s">
        <v>9</v>
      </c>
      <c r="B20" s="56">
        <v>876211</v>
      </c>
      <c r="C20" s="52">
        <v>885122</v>
      </c>
      <c r="D20" s="52">
        <v>899711</v>
      </c>
      <c r="E20" s="52">
        <v>907985</v>
      </c>
      <c r="F20" s="52">
        <v>917053</v>
      </c>
      <c r="G20" s="57">
        <v>925749</v>
      </c>
    </row>
    <row r="21" spans="1:7">
      <c r="A21" s="42" t="s">
        <v>10</v>
      </c>
      <c r="B21" s="56">
        <v>18423878</v>
      </c>
      <c r="C21" s="52">
        <v>18537969</v>
      </c>
      <c r="D21" s="52">
        <v>18846054</v>
      </c>
      <c r="E21" s="52">
        <v>19083482</v>
      </c>
      <c r="F21" s="52">
        <v>19320749</v>
      </c>
      <c r="G21" s="57">
        <v>19552860</v>
      </c>
    </row>
    <row r="22" spans="1:7">
      <c r="A22" s="42" t="s">
        <v>11</v>
      </c>
      <c r="B22" s="56">
        <v>9697838</v>
      </c>
      <c r="C22" s="52">
        <v>9829211</v>
      </c>
      <c r="D22" s="52">
        <v>9713248</v>
      </c>
      <c r="E22" s="52">
        <v>9810181</v>
      </c>
      <c r="F22" s="52">
        <v>9915646</v>
      </c>
      <c r="G22" s="57">
        <v>9992167</v>
      </c>
    </row>
    <row r="23" spans="1:7">
      <c r="A23" s="42" t="s">
        <v>12</v>
      </c>
      <c r="B23" s="56">
        <v>1287481</v>
      </c>
      <c r="C23" s="52">
        <v>1295178</v>
      </c>
      <c r="D23" s="52">
        <v>1363731</v>
      </c>
      <c r="E23" s="52">
        <v>1376897</v>
      </c>
      <c r="F23" s="52">
        <v>1390090</v>
      </c>
      <c r="G23" s="57">
        <v>1404054</v>
      </c>
    </row>
    <row r="24" spans="1:7">
      <c r="A24" s="42" t="s">
        <v>13</v>
      </c>
      <c r="B24" s="56">
        <v>2993987</v>
      </c>
      <c r="C24" s="52">
        <v>3007856</v>
      </c>
      <c r="D24" s="52">
        <v>3050314</v>
      </c>
      <c r="E24" s="52">
        <v>3064102</v>
      </c>
      <c r="F24" s="52">
        <v>3075039</v>
      </c>
      <c r="G24" s="57">
        <v>3090416</v>
      </c>
    </row>
    <row r="25" spans="1:7">
      <c r="A25" s="42" t="s">
        <v>14</v>
      </c>
      <c r="B25" s="56">
        <v>1527506</v>
      </c>
      <c r="C25" s="52">
        <v>1545801</v>
      </c>
      <c r="D25" s="52">
        <v>1570718</v>
      </c>
      <c r="E25" s="52">
        <v>1583930</v>
      </c>
      <c r="F25" s="52">
        <v>1595590</v>
      </c>
      <c r="G25" s="57">
        <v>1612136</v>
      </c>
    </row>
    <row r="26" spans="1:7">
      <c r="A26" s="42" t="s">
        <v>15</v>
      </c>
      <c r="B26" s="56">
        <v>12842954</v>
      </c>
      <c r="C26" s="52">
        <v>12910409</v>
      </c>
      <c r="D26" s="52">
        <v>12839695</v>
      </c>
      <c r="E26" s="52">
        <v>12855970</v>
      </c>
      <c r="F26" s="52">
        <v>12868192</v>
      </c>
      <c r="G26" s="57">
        <v>12882135</v>
      </c>
    </row>
    <row r="27" spans="1:7">
      <c r="A27" s="42" t="s">
        <v>16</v>
      </c>
      <c r="B27" s="56">
        <v>6388309</v>
      </c>
      <c r="C27" s="52">
        <v>6423113</v>
      </c>
      <c r="D27" s="52">
        <v>6489965</v>
      </c>
      <c r="E27" s="52">
        <v>6516336</v>
      </c>
      <c r="F27" s="52">
        <v>6537782</v>
      </c>
      <c r="G27" s="57">
        <v>6570902</v>
      </c>
    </row>
    <row r="28" spans="1:7">
      <c r="A28" s="42" t="s">
        <v>17</v>
      </c>
      <c r="B28" s="56">
        <v>2797375</v>
      </c>
      <c r="C28" s="52">
        <v>2818747</v>
      </c>
      <c r="D28" s="52">
        <v>2858910</v>
      </c>
      <c r="E28" s="52">
        <v>2869548</v>
      </c>
      <c r="F28" s="52">
        <v>2885398</v>
      </c>
      <c r="G28" s="57">
        <v>2893957</v>
      </c>
    </row>
    <row r="29" spans="1:7">
      <c r="A29" s="42" t="s">
        <v>18</v>
      </c>
      <c r="B29" s="56">
        <v>4287931</v>
      </c>
      <c r="C29" s="52">
        <v>4314113</v>
      </c>
      <c r="D29" s="52">
        <v>4347698</v>
      </c>
      <c r="E29" s="52">
        <v>4366869</v>
      </c>
      <c r="F29" s="52">
        <v>4379730</v>
      </c>
      <c r="G29" s="57">
        <v>4395295</v>
      </c>
    </row>
    <row r="30" spans="1:7">
      <c r="A30" s="42" t="s">
        <v>19</v>
      </c>
      <c r="B30" s="56">
        <v>4451513</v>
      </c>
      <c r="C30" s="52">
        <v>4492076</v>
      </c>
      <c r="D30" s="52">
        <v>4545392</v>
      </c>
      <c r="E30" s="52">
        <v>4575197</v>
      </c>
      <c r="F30" s="52">
        <v>4602134</v>
      </c>
      <c r="G30" s="57">
        <v>4625470</v>
      </c>
    </row>
    <row r="31" spans="1:7">
      <c r="A31" s="42" t="s">
        <v>20</v>
      </c>
      <c r="B31" s="56">
        <v>6543595</v>
      </c>
      <c r="C31" s="52">
        <v>6593587</v>
      </c>
      <c r="D31" s="52">
        <v>6563263</v>
      </c>
      <c r="E31" s="52">
        <v>6606285</v>
      </c>
      <c r="F31" s="52">
        <v>6645303</v>
      </c>
      <c r="G31" s="57">
        <v>6692824</v>
      </c>
    </row>
    <row r="32" spans="1:7">
      <c r="A32" s="42" t="s">
        <v>21</v>
      </c>
      <c r="B32" s="56">
        <v>5658655</v>
      </c>
      <c r="C32" s="52">
        <v>5699478</v>
      </c>
      <c r="D32" s="52">
        <v>5787193</v>
      </c>
      <c r="E32" s="52">
        <v>5840241</v>
      </c>
      <c r="F32" s="52">
        <v>5884868</v>
      </c>
      <c r="G32" s="57">
        <v>5928814</v>
      </c>
    </row>
    <row r="33" spans="1:7">
      <c r="A33" s="42" t="s">
        <v>22</v>
      </c>
      <c r="B33" s="56">
        <v>1319691</v>
      </c>
      <c r="C33" s="52">
        <v>1318301</v>
      </c>
      <c r="D33" s="52">
        <v>1327366</v>
      </c>
      <c r="E33" s="52">
        <v>1327844</v>
      </c>
      <c r="F33" s="52">
        <v>1328501</v>
      </c>
      <c r="G33" s="57">
        <v>1328302</v>
      </c>
    </row>
    <row r="34" spans="1:7">
      <c r="A34" s="42" t="s">
        <v>23</v>
      </c>
      <c r="B34" s="56">
        <v>10002486</v>
      </c>
      <c r="C34" s="52">
        <v>9969727</v>
      </c>
      <c r="D34" s="52">
        <v>9876149</v>
      </c>
      <c r="E34" s="52">
        <v>9874589</v>
      </c>
      <c r="F34" s="52">
        <v>9882519</v>
      </c>
      <c r="G34" s="57">
        <v>9895622</v>
      </c>
    </row>
    <row r="35" spans="1:7">
      <c r="A35" s="42" t="s">
        <v>24</v>
      </c>
      <c r="B35" s="56">
        <v>5230567</v>
      </c>
      <c r="C35" s="52">
        <v>5266214</v>
      </c>
      <c r="D35" s="52">
        <v>5310337</v>
      </c>
      <c r="E35" s="52">
        <v>5347108</v>
      </c>
      <c r="F35" s="52">
        <v>5379646</v>
      </c>
      <c r="G35" s="57">
        <v>5420380</v>
      </c>
    </row>
    <row r="36" spans="1:7">
      <c r="A36" s="42" t="s">
        <v>25</v>
      </c>
      <c r="B36" s="56">
        <v>5956335</v>
      </c>
      <c r="C36" s="52">
        <v>5987580</v>
      </c>
      <c r="D36" s="52">
        <v>5996063</v>
      </c>
      <c r="E36" s="52">
        <v>6010065</v>
      </c>
      <c r="F36" s="52">
        <v>6024522</v>
      </c>
      <c r="G36" s="57">
        <v>6044171</v>
      </c>
    </row>
    <row r="37" spans="1:7">
      <c r="A37" s="42" t="s">
        <v>26</v>
      </c>
      <c r="B37" s="56">
        <v>2940212</v>
      </c>
      <c r="C37" s="52">
        <v>2951996</v>
      </c>
      <c r="D37" s="52">
        <v>2970047</v>
      </c>
      <c r="E37" s="52">
        <v>2977886</v>
      </c>
      <c r="F37" s="52">
        <v>2986450</v>
      </c>
      <c r="G37" s="57">
        <v>2991207</v>
      </c>
    </row>
    <row r="38" spans="1:7">
      <c r="A38" s="42" t="s">
        <v>27</v>
      </c>
      <c r="B38" s="56">
        <v>968035</v>
      </c>
      <c r="C38" s="52">
        <v>974989</v>
      </c>
      <c r="D38" s="52">
        <v>990527</v>
      </c>
      <c r="E38" s="52">
        <v>997600</v>
      </c>
      <c r="F38" s="52">
        <v>1005494</v>
      </c>
      <c r="G38" s="57">
        <v>1015165</v>
      </c>
    </row>
    <row r="39" spans="1:7">
      <c r="A39" s="42" t="s">
        <v>28</v>
      </c>
      <c r="B39" s="56">
        <v>9247134</v>
      </c>
      <c r="C39" s="52">
        <v>9380884</v>
      </c>
      <c r="D39" s="52">
        <v>9559533</v>
      </c>
      <c r="E39" s="52">
        <v>9651377</v>
      </c>
      <c r="F39" s="52">
        <v>9748364</v>
      </c>
      <c r="G39" s="57">
        <v>9848060</v>
      </c>
    </row>
    <row r="40" spans="1:7">
      <c r="A40" s="42" t="s">
        <v>29</v>
      </c>
      <c r="B40" s="56">
        <v>641421</v>
      </c>
      <c r="C40" s="52">
        <v>646844</v>
      </c>
      <c r="D40" s="52">
        <v>674344</v>
      </c>
      <c r="E40" s="52">
        <v>684867</v>
      </c>
      <c r="F40" s="52">
        <v>701345</v>
      </c>
      <c r="G40" s="57">
        <v>723393</v>
      </c>
    </row>
    <row r="41" spans="1:7">
      <c r="A41" s="42" t="s">
        <v>30</v>
      </c>
      <c r="B41" s="56">
        <v>1781949</v>
      </c>
      <c r="C41" s="52">
        <v>1796619</v>
      </c>
      <c r="D41" s="52">
        <v>1829838</v>
      </c>
      <c r="E41" s="52">
        <v>1841749</v>
      </c>
      <c r="F41" s="52">
        <v>1855350</v>
      </c>
      <c r="G41" s="57">
        <v>1868516</v>
      </c>
    </row>
    <row r="42" spans="1:7">
      <c r="A42" s="42" t="s">
        <v>31</v>
      </c>
      <c r="B42" s="56">
        <v>1321872</v>
      </c>
      <c r="C42" s="52">
        <v>1324575</v>
      </c>
      <c r="D42" s="52">
        <v>1316614</v>
      </c>
      <c r="E42" s="52">
        <v>1318075</v>
      </c>
      <c r="F42" s="52">
        <v>1321617</v>
      </c>
      <c r="G42" s="57">
        <v>1323459</v>
      </c>
    </row>
    <row r="43" spans="1:7">
      <c r="A43" s="42" t="s">
        <v>32</v>
      </c>
      <c r="B43" s="56">
        <v>8663398</v>
      </c>
      <c r="C43" s="52">
        <v>8707739</v>
      </c>
      <c r="D43" s="52">
        <v>8802707</v>
      </c>
      <c r="E43" s="52">
        <v>8836639</v>
      </c>
      <c r="F43" s="52">
        <v>8867749</v>
      </c>
      <c r="G43" s="57">
        <v>8899339</v>
      </c>
    </row>
    <row r="44" spans="1:7">
      <c r="A44" s="42" t="s">
        <v>33</v>
      </c>
      <c r="B44" s="56">
        <v>1986763</v>
      </c>
      <c r="C44" s="52">
        <v>2009671</v>
      </c>
      <c r="D44" s="52">
        <v>2064982</v>
      </c>
      <c r="E44" s="52">
        <v>2077919</v>
      </c>
      <c r="F44" s="52">
        <v>2083540</v>
      </c>
      <c r="G44" s="57">
        <v>2085287</v>
      </c>
    </row>
    <row r="45" spans="1:7">
      <c r="A45" s="42" t="s">
        <v>34</v>
      </c>
      <c r="B45" s="56">
        <v>2615772</v>
      </c>
      <c r="C45" s="52">
        <v>2643085</v>
      </c>
      <c r="D45" s="52">
        <v>2703230</v>
      </c>
      <c r="E45" s="52">
        <v>2717951</v>
      </c>
      <c r="F45" s="52">
        <v>2754354</v>
      </c>
      <c r="G45" s="57">
        <v>2790136</v>
      </c>
    </row>
    <row r="46" spans="1:7">
      <c r="A46" s="42" t="s">
        <v>35</v>
      </c>
      <c r="B46" s="56">
        <v>19467789</v>
      </c>
      <c r="C46" s="52">
        <v>19541453</v>
      </c>
      <c r="D46" s="52">
        <v>19398228</v>
      </c>
      <c r="E46" s="52">
        <v>19502728</v>
      </c>
      <c r="F46" s="52">
        <v>19576125</v>
      </c>
      <c r="G46" s="57">
        <v>19651127</v>
      </c>
    </row>
    <row r="47" spans="1:7">
      <c r="A47" s="42" t="s">
        <v>36</v>
      </c>
      <c r="B47" s="56">
        <v>11528072</v>
      </c>
      <c r="C47" s="52">
        <v>11542645</v>
      </c>
      <c r="D47" s="52">
        <v>11545435</v>
      </c>
      <c r="E47" s="52">
        <v>11549772</v>
      </c>
      <c r="F47" s="52">
        <v>11553031</v>
      </c>
      <c r="G47" s="57">
        <v>11570808</v>
      </c>
    </row>
    <row r="48" spans="1:7">
      <c r="A48" s="42" t="s">
        <v>37</v>
      </c>
      <c r="B48" s="56">
        <v>3644025</v>
      </c>
      <c r="C48" s="52">
        <v>3687050</v>
      </c>
      <c r="D48" s="52">
        <v>3759263</v>
      </c>
      <c r="E48" s="52">
        <v>3785534</v>
      </c>
      <c r="F48" s="52">
        <v>3815780</v>
      </c>
      <c r="G48" s="57">
        <v>3850568</v>
      </c>
    </row>
    <row r="49" spans="1:7">
      <c r="A49" s="42" t="s">
        <v>38</v>
      </c>
      <c r="B49" s="56">
        <v>3782991</v>
      </c>
      <c r="C49" s="52">
        <v>3825657</v>
      </c>
      <c r="D49" s="52">
        <v>3837208</v>
      </c>
      <c r="E49" s="52">
        <v>3867937</v>
      </c>
      <c r="F49" s="52">
        <v>3899801</v>
      </c>
      <c r="G49" s="57">
        <v>3930065</v>
      </c>
    </row>
    <row r="50" spans="1:7">
      <c r="A50" s="42" t="s">
        <v>39</v>
      </c>
      <c r="B50" s="56">
        <v>12566368</v>
      </c>
      <c r="C50" s="52">
        <v>12604767</v>
      </c>
      <c r="D50" s="52">
        <v>12710472</v>
      </c>
      <c r="E50" s="52">
        <v>12741310</v>
      </c>
      <c r="F50" s="52">
        <v>12764475</v>
      </c>
      <c r="G50" s="57">
        <v>12773801</v>
      </c>
    </row>
    <row r="51" spans="1:7">
      <c r="A51" s="42" t="s">
        <v>40</v>
      </c>
      <c r="B51" s="56">
        <v>3954553</v>
      </c>
      <c r="C51" s="52">
        <v>3967288</v>
      </c>
      <c r="D51" s="52">
        <v>3721208</v>
      </c>
      <c r="E51" s="52">
        <v>3686580</v>
      </c>
      <c r="F51" s="52">
        <v>3651545</v>
      </c>
      <c r="G51" s="57">
        <v>3615086</v>
      </c>
    </row>
    <row r="52" spans="1:7">
      <c r="A52" s="42" t="s">
        <v>41</v>
      </c>
      <c r="B52" s="56">
        <v>1053502</v>
      </c>
      <c r="C52" s="52">
        <v>1053209</v>
      </c>
      <c r="D52" s="52">
        <v>1052669</v>
      </c>
      <c r="E52" s="52">
        <v>1050350</v>
      </c>
      <c r="F52" s="52">
        <v>1050304</v>
      </c>
      <c r="G52" s="57">
        <v>1051511</v>
      </c>
    </row>
    <row r="53" spans="1:7">
      <c r="A53" s="42" t="s">
        <v>42</v>
      </c>
      <c r="B53" s="56">
        <v>4503280</v>
      </c>
      <c r="C53" s="52">
        <v>4561242</v>
      </c>
      <c r="D53" s="52">
        <v>4636361</v>
      </c>
      <c r="E53" s="52">
        <v>4673509</v>
      </c>
      <c r="F53" s="52">
        <v>4723417</v>
      </c>
      <c r="G53" s="57">
        <v>4774839</v>
      </c>
    </row>
    <row r="54" spans="1:7">
      <c r="A54" s="42" t="s">
        <v>43</v>
      </c>
      <c r="B54" s="56">
        <v>804532</v>
      </c>
      <c r="C54" s="52">
        <v>812383</v>
      </c>
      <c r="D54" s="52">
        <v>816211</v>
      </c>
      <c r="E54" s="52">
        <v>823772</v>
      </c>
      <c r="F54" s="52">
        <v>834047</v>
      </c>
      <c r="G54" s="57">
        <v>844877</v>
      </c>
    </row>
    <row r="55" spans="1:7">
      <c r="A55" s="42" t="s">
        <v>44</v>
      </c>
      <c r="B55" s="56">
        <v>6240456</v>
      </c>
      <c r="C55" s="52">
        <v>6296254</v>
      </c>
      <c r="D55" s="52">
        <v>6356683</v>
      </c>
      <c r="E55" s="52">
        <v>6398361</v>
      </c>
      <c r="F55" s="52">
        <v>6454914</v>
      </c>
      <c r="G55" s="57">
        <v>6495978</v>
      </c>
    </row>
    <row r="56" spans="1:7">
      <c r="A56" s="42" t="s">
        <v>45</v>
      </c>
      <c r="B56" s="56">
        <v>24304290</v>
      </c>
      <c r="C56" s="52">
        <v>24782302</v>
      </c>
      <c r="D56" s="52">
        <v>25245178</v>
      </c>
      <c r="E56" s="52">
        <v>25640909</v>
      </c>
      <c r="F56" s="52">
        <v>26060796</v>
      </c>
      <c r="G56" s="57">
        <v>26448193</v>
      </c>
    </row>
    <row r="57" spans="1:7">
      <c r="A57" s="42" t="s">
        <v>46</v>
      </c>
      <c r="B57" s="56">
        <v>2727343</v>
      </c>
      <c r="C57" s="52">
        <v>2784572</v>
      </c>
      <c r="D57" s="52">
        <v>2774424</v>
      </c>
      <c r="E57" s="52">
        <v>2814784</v>
      </c>
      <c r="F57" s="52">
        <v>2854871</v>
      </c>
      <c r="G57" s="57">
        <v>2900872</v>
      </c>
    </row>
    <row r="58" spans="1:7">
      <c r="A58" s="42" t="s">
        <v>47</v>
      </c>
      <c r="B58" s="56">
        <v>7795424</v>
      </c>
      <c r="C58" s="52">
        <v>7882590</v>
      </c>
      <c r="D58" s="52">
        <v>8024417</v>
      </c>
      <c r="E58" s="52">
        <v>8105850</v>
      </c>
      <c r="F58" s="52">
        <v>8186628</v>
      </c>
      <c r="G58" s="57">
        <v>8260405</v>
      </c>
    </row>
    <row r="59" spans="1:7">
      <c r="A59" s="42" t="s">
        <v>48</v>
      </c>
      <c r="B59" s="56">
        <v>621049</v>
      </c>
      <c r="C59" s="52">
        <v>621760</v>
      </c>
      <c r="D59" s="52">
        <v>625793</v>
      </c>
      <c r="E59" s="52">
        <v>626320</v>
      </c>
      <c r="F59" s="52">
        <v>625953</v>
      </c>
      <c r="G59" s="57">
        <v>626630</v>
      </c>
    </row>
    <row r="60" spans="1:7">
      <c r="A60" s="42" t="s">
        <v>49</v>
      </c>
      <c r="B60" s="56">
        <v>6566073</v>
      </c>
      <c r="C60" s="52">
        <v>6664195</v>
      </c>
      <c r="D60" s="52">
        <v>6742256</v>
      </c>
      <c r="E60" s="52">
        <v>6821481</v>
      </c>
      <c r="F60" s="52">
        <v>6895318</v>
      </c>
      <c r="G60" s="57">
        <v>6971406</v>
      </c>
    </row>
    <row r="61" spans="1:7">
      <c r="A61" s="42" t="s">
        <v>50</v>
      </c>
      <c r="B61" s="56">
        <v>5627610</v>
      </c>
      <c r="C61" s="52">
        <v>5654774</v>
      </c>
      <c r="D61" s="52">
        <v>5689060</v>
      </c>
      <c r="E61" s="52">
        <v>5708785</v>
      </c>
      <c r="F61" s="52">
        <v>5724554</v>
      </c>
      <c r="G61" s="57">
        <v>5742713</v>
      </c>
    </row>
    <row r="62" spans="1:7">
      <c r="A62" s="42" t="s">
        <v>51</v>
      </c>
      <c r="B62" s="56">
        <v>1814873</v>
      </c>
      <c r="C62" s="52">
        <v>1819777</v>
      </c>
      <c r="D62" s="52">
        <v>1854146</v>
      </c>
      <c r="E62" s="52">
        <v>1855184</v>
      </c>
      <c r="F62" s="52">
        <v>1856680</v>
      </c>
      <c r="G62" s="57">
        <v>1854304</v>
      </c>
    </row>
    <row r="63" spans="1:7">
      <c r="A63" s="43" t="s">
        <v>54</v>
      </c>
      <c r="B63" s="56">
        <v>532981</v>
      </c>
      <c r="C63" s="52">
        <v>544270</v>
      </c>
      <c r="D63" s="52">
        <v>564222</v>
      </c>
      <c r="E63" s="52">
        <v>567329</v>
      </c>
      <c r="F63" s="52">
        <v>576626</v>
      </c>
      <c r="G63" s="57">
        <v>582658</v>
      </c>
    </row>
    <row r="64" spans="1:7">
      <c r="A64" s="44" t="s">
        <v>52</v>
      </c>
      <c r="B64" s="58" t="s">
        <v>68</v>
      </c>
      <c r="C64" s="59" t="s">
        <v>68</v>
      </c>
      <c r="D64" s="59" t="s">
        <v>68</v>
      </c>
      <c r="E64" s="59" t="s">
        <v>68</v>
      </c>
      <c r="F64" s="59" t="s">
        <v>68</v>
      </c>
      <c r="G64" s="60" t="s">
        <v>68</v>
      </c>
    </row>
  </sheetData>
  <hyperlinks>
    <hyperlink ref="B4" r:id="rId1"/>
    <hyperlink ref="B3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defaultRowHeight="15"/>
  <cols>
    <col min="1" max="1" width="10" customWidth="1"/>
    <col min="2" max="2" width="13.85546875" bestFit="1" customWidth="1"/>
    <col min="8" max="8" width="12.28515625" customWidth="1"/>
    <col min="9" max="9" width="17.5703125" customWidth="1"/>
    <col min="10" max="10" width="17.140625" customWidth="1"/>
  </cols>
  <sheetData>
    <row r="1" spans="1:10" ht="21">
      <c r="A1" s="11" t="s">
        <v>75</v>
      </c>
    </row>
    <row r="2" spans="1:10" ht="21">
      <c r="A2" s="11"/>
    </row>
    <row r="3" spans="1:10">
      <c r="A3" t="s">
        <v>57</v>
      </c>
      <c r="B3" s="12" t="s">
        <v>76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75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64</v>
      </c>
      <c r="J9" s="79"/>
    </row>
    <row r="10" spans="1:10">
      <c r="A10" s="21" t="s">
        <v>56</v>
      </c>
      <c r="B10" s="14">
        <v>2008</v>
      </c>
      <c r="C10" s="14">
        <v>2009</v>
      </c>
      <c r="D10" s="14">
        <v>2010</v>
      </c>
      <c r="E10" s="14">
        <v>2011</v>
      </c>
      <c r="F10" s="14">
        <v>2012</v>
      </c>
      <c r="G10" s="14">
        <v>2013</v>
      </c>
      <c r="H10" s="14" t="s">
        <v>66</v>
      </c>
      <c r="I10" s="36" t="s">
        <v>63</v>
      </c>
      <c r="J10" s="37" t="s">
        <v>65</v>
      </c>
    </row>
    <row r="11" spans="1:10">
      <c r="A11" s="42" t="s">
        <v>55</v>
      </c>
      <c r="B11" s="61">
        <f>Dollars!B11/(Population!B11)</f>
        <v>98.932302704146579</v>
      </c>
      <c r="C11" s="62">
        <f>Dollars!C11/(Population!C11)</f>
        <v>66.776662908332085</v>
      </c>
      <c r="D11" s="62">
        <f>Dollars!D11/(Population!D11)</f>
        <v>75.605667794908939</v>
      </c>
      <c r="E11" s="62">
        <f>Dollars!E11/(Population!E11)</f>
        <v>94.558599883657166</v>
      </c>
      <c r="F11" s="62">
        <f>Dollars!F11/(Population!F11)</f>
        <v>87.052195216684055</v>
      </c>
      <c r="G11" s="62">
        <f>Dollars!G11/(Population!G11)</f>
        <v>92.889209959107845</v>
      </c>
      <c r="H11" s="16"/>
      <c r="I11" s="45">
        <f>(G11-F11)/F11</f>
        <v>6.7051896025076829E-2</v>
      </c>
      <c r="J11" s="68">
        <f>(G11-B11)/B11</f>
        <v>-6.1083110165851301E-2</v>
      </c>
    </row>
    <row r="12" spans="1:10">
      <c r="A12" s="42" t="s">
        <v>53</v>
      </c>
      <c r="B12" s="63">
        <f>Dollars!B12/(Population!B12)</f>
        <v>0</v>
      </c>
      <c r="C12" s="64">
        <f>Dollars!C12/(Population!C12)</f>
        <v>0</v>
      </c>
      <c r="D12" s="64">
        <f>Dollars!D12/(Population!D12)</f>
        <v>0</v>
      </c>
      <c r="E12" s="64">
        <f>Dollars!E12/(Population!E12)</f>
        <v>0</v>
      </c>
      <c r="F12" s="64">
        <f>Dollars!F12/(Population!F12)</f>
        <v>0</v>
      </c>
      <c r="G12" s="64">
        <f>Dollars!G12/(Population!G12)</f>
        <v>0</v>
      </c>
      <c r="H12" s="35">
        <f>RANK(G12,$G$12:$G$63)</f>
        <v>51</v>
      </c>
      <c r="I12" s="30" t="s">
        <v>68</v>
      </c>
      <c r="J12" s="31" t="s">
        <v>68</v>
      </c>
    </row>
    <row r="13" spans="1:10">
      <c r="A13" s="42" t="s">
        <v>2</v>
      </c>
      <c r="B13" s="63">
        <f>Dollars!B13/(Population!B13)</f>
        <v>4.8799948006013514</v>
      </c>
      <c r="C13" s="64">
        <f>Dollars!C13/(Population!C13)</f>
        <v>9.1696066097111988</v>
      </c>
      <c r="D13" s="64">
        <f>Dollars!D13/(Population!D13)</f>
        <v>0.12537691434876097</v>
      </c>
      <c r="E13" s="64">
        <f>Dollars!E13/(Population!E13)</f>
        <v>0.73204353441031556</v>
      </c>
      <c r="F13" s="64">
        <f>Dollars!F13/(Population!F13)</f>
        <v>4.7962357458015816</v>
      </c>
      <c r="G13" s="64">
        <f>Dollars!G13/(Population!G13)</f>
        <v>1.0834301186539068</v>
      </c>
      <c r="H13" s="35">
        <f t="shared" ref="H13:H63" si="0">RANK(G13,$G$12:$G$63)</f>
        <v>47</v>
      </c>
      <c r="I13" s="19">
        <f t="shared" ref="I13:I62" si="1">(G13-F13)/F13</f>
        <v>-0.77410824319836757</v>
      </c>
      <c r="J13" s="17">
        <f t="shared" ref="J13:J63" si="2">(G13-B13)/B13</f>
        <v>-0.77798539487779816</v>
      </c>
    </row>
    <row r="14" spans="1:10">
      <c r="A14" s="42" t="s">
        <v>3</v>
      </c>
      <c r="B14" s="63">
        <f>Dollars!B14/(Population!B14)</f>
        <v>0</v>
      </c>
      <c r="C14" s="64">
        <f>Dollars!C14/(Population!C14)</f>
        <v>0</v>
      </c>
      <c r="D14" s="64">
        <f>Dollars!D14/(Population!D14)</f>
        <v>1.7110270063101414</v>
      </c>
      <c r="E14" s="64">
        <f>Dollars!E14/(Population!E14)</f>
        <v>0</v>
      </c>
      <c r="F14" s="64">
        <f>Dollars!F14/(Population!F14)</f>
        <v>1.6950140821769948</v>
      </c>
      <c r="G14" s="64">
        <f>Dollars!G14/(Population!G14)</f>
        <v>29.248425257647483</v>
      </c>
      <c r="H14" s="35">
        <f t="shared" si="0"/>
        <v>23</v>
      </c>
      <c r="I14" s="19">
        <f t="shared" si="1"/>
        <v>16.255564756183151</v>
      </c>
      <c r="J14" s="31" t="s">
        <v>68</v>
      </c>
    </row>
    <row r="15" spans="1:10">
      <c r="A15" s="42" t="s">
        <v>4</v>
      </c>
      <c r="B15" s="63">
        <f>Dollars!B15/(Population!B15)</f>
        <v>35.149599723173466</v>
      </c>
      <c r="C15" s="64">
        <f>Dollars!C15/(Population!C15)</f>
        <v>14.052474173630465</v>
      </c>
      <c r="D15" s="64">
        <f>Dollars!D15/(Population!D15)</f>
        <v>12.23789514089243</v>
      </c>
      <c r="E15" s="64">
        <f>Dollars!E15/(Population!E15)</f>
        <v>35.422078544446293</v>
      </c>
      <c r="F15" s="64">
        <f>Dollars!F15/(Population!F15)</f>
        <v>35.633153817750141</v>
      </c>
      <c r="G15" s="64">
        <f>Dollars!G15/(Population!G15)</f>
        <v>17.097589964361944</v>
      </c>
      <c r="H15" s="35">
        <f t="shared" si="0"/>
        <v>29</v>
      </c>
      <c r="I15" s="19">
        <f t="shared" si="1"/>
        <v>-0.52017747146913984</v>
      </c>
      <c r="J15" s="17">
        <f t="shared" si="2"/>
        <v>-0.51357653859455399</v>
      </c>
    </row>
    <row r="16" spans="1:10">
      <c r="A16" s="42" t="s">
        <v>5</v>
      </c>
      <c r="B16" s="63">
        <f>Dollars!B16/(Population!B16)</f>
        <v>407.25298002035026</v>
      </c>
      <c r="C16" s="64">
        <f>Dollars!C16/(Population!C16)</f>
        <v>278.11229494429688</v>
      </c>
      <c r="D16" s="64">
        <f>Dollars!D16/(Population!D16)</f>
        <v>318.1989007703811</v>
      </c>
      <c r="E16" s="64">
        <f>Dollars!E16/(Population!E16)</f>
        <v>390.87593483828118</v>
      </c>
      <c r="F16" s="64">
        <f>Dollars!F16/(Population!F16)</f>
        <v>382.54842555020832</v>
      </c>
      <c r="G16" s="64">
        <f>Dollars!G16/(Population!G16)</f>
        <v>382.70316737059898</v>
      </c>
      <c r="H16" s="35">
        <f t="shared" si="0"/>
        <v>3</v>
      </c>
      <c r="I16" s="19">
        <f t="shared" si="1"/>
        <v>4.0450256766341112E-4</v>
      </c>
      <c r="J16" s="17">
        <f t="shared" si="2"/>
        <v>-6.0281480686831423E-2</v>
      </c>
    </row>
    <row r="17" spans="1:10">
      <c r="A17" s="42" t="s">
        <v>6</v>
      </c>
      <c r="B17" s="63">
        <f>Dollars!B17/(Population!B17)</f>
        <v>176.75526871889826</v>
      </c>
      <c r="C17" s="64">
        <f>Dollars!C17/(Population!C17)</f>
        <v>124.4118511017866</v>
      </c>
      <c r="D17" s="64">
        <f>Dollars!D17/(Population!D17)</f>
        <v>89.12680886399815</v>
      </c>
      <c r="E17" s="64">
        <f>Dollars!E17/(Population!E17)</f>
        <v>120.29272819631134</v>
      </c>
      <c r="F17" s="64">
        <f>Dollars!F17/(Population!F17)</f>
        <v>113.49476188072049</v>
      </c>
      <c r="G17" s="64">
        <f>Dollars!G17/(Population!G17)</f>
        <v>78.739768888537952</v>
      </c>
      <c r="H17" s="35">
        <f t="shared" si="0"/>
        <v>8</v>
      </c>
      <c r="I17" s="19">
        <f t="shared" si="1"/>
        <v>-0.30622552456393509</v>
      </c>
      <c r="J17" s="17">
        <f t="shared" si="2"/>
        <v>-0.55452660925337793</v>
      </c>
    </row>
    <row r="18" spans="1:10">
      <c r="A18" s="42" t="s">
        <v>7</v>
      </c>
      <c r="B18" s="63">
        <f>Dollars!B18/(Population!B18)</f>
        <v>67.400994367004557</v>
      </c>
      <c r="C18" s="64">
        <f>Dollars!C18/(Population!C18)</f>
        <v>54.071781502821828</v>
      </c>
      <c r="D18" s="64">
        <f>Dollars!D18/(Population!D18)</f>
        <v>60.951047856929321</v>
      </c>
      <c r="E18" s="64">
        <f>Dollars!E18/(Population!E18)</f>
        <v>43.670094969333633</v>
      </c>
      <c r="F18" s="64">
        <f>Dollars!F18/(Population!F18)</f>
        <v>42.493648665767388</v>
      </c>
      <c r="G18" s="64">
        <f>Dollars!G18/(Population!G18)</f>
        <v>50.610859602678474</v>
      </c>
      <c r="H18" s="35">
        <f t="shared" si="0"/>
        <v>13</v>
      </c>
      <c r="I18" s="19">
        <f t="shared" si="1"/>
        <v>0.19102174540851463</v>
      </c>
      <c r="J18" s="17">
        <f t="shared" si="2"/>
        <v>-0.2491081166088184</v>
      </c>
    </row>
    <row r="19" spans="1:10">
      <c r="A19" s="42" t="s">
        <v>8</v>
      </c>
      <c r="B19" s="63">
        <f>Dollars!B19/(Population!B19)</f>
        <v>59.955192060656799</v>
      </c>
      <c r="C19" s="64">
        <f>Dollars!C19/(Population!C19)</f>
        <v>98.690418022302751</v>
      </c>
      <c r="D19" s="64">
        <f>Dollars!D19/(Population!D19)</f>
        <v>177.57471596777526</v>
      </c>
      <c r="E19" s="64">
        <f>Dollars!E19/(Population!E19)</f>
        <v>86.212929131215063</v>
      </c>
      <c r="F19" s="64">
        <f>Dollars!F19/(Population!F19)</f>
        <v>96.0113793696827</v>
      </c>
      <c r="G19" s="64">
        <f>Dollars!G19/(Population!G19)</f>
        <v>443.12173118064999</v>
      </c>
      <c r="H19" s="35">
        <f t="shared" si="0"/>
        <v>2</v>
      </c>
      <c r="I19" s="19">
        <f t="shared" si="1"/>
        <v>3.6153042909054753</v>
      </c>
      <c r="J19" s="17">
        <f t="shared" si="2"/>
        <v>6.3908816893179621</v>
      </c>
    </row>
    <row r="20" spans="1:10">
      <c r="A20" s="42" t="s">
        <v>9</v>
      </c>
      <c r="B20" s="63">
        <f>Dollars!B20/(Population!B20)</f>
        <v>90.122013989780996</v>
      </c>
      <c r="C20" s="64">
        <f>Dollars!C20/(Population!C20)</f>
        <v>23.283908884876887</v>
      </c>
      <c r="D20" s="64">
        <f>Dollars!D20/(Population!D20)</f>
        <v>35.7625948776885</v>
      </c>
      <c r="E20" s="64">
        <f>Dollars!E20/(Population!E20)</f>
        <v>28.892768052335665</v>
      </c>
      <c r="F20" s="64">
        <f>Dollars!F20/(Population!F20)</f>
        <v>10.419136080466451</v>
      </c>
      <c r="G20" s="64">
        <f>Dollars!G20/(Population!G20)</f>
        <v>76.471052088633101</v>
      </c>
      <c r="H20" s="35">
        <f t="shared" si="0"/>
        <v>10</v>
      </c>
      <c r="I20" s="19">
        <f t="shared" si="1"/>
        <v>6.3394810757870035</v>
      </c>
      <c r="J20" s="17">
        <f t="shared" si="2"/>
        <v>-0.15147200219799556</v>
      </c>
    </row>
    <row r="21" spans="1:10">
      <c r="A21" s="42" t="s">
        <v>10</v>
      </c>
      <c r="B21" s="63">
        <f>Dollars!B21/(Population!B21)</f>
        <v>17.696719442019752</v>
      </c>
      <c r="C21" s="64">
        <f>Dollars!C21/(Population!C21)</f>
        <v>18.428507459474119</v>
      </c>
      <c r="D21" s="64">
        <f>Dollars!D21/(Population!D21)</f>
        <v>12.702027702987586</v>
      </c>
      <c r="E21" s="64">
        <f>Dollars!E21/(Population!E21)</f>
        <v>18.145766060931649</v>
      </c>
      <c r="F21" s="64">
        <f>Dollars!F21/(Population!F21)</f>
        <v>10.305521799387797</v>
      </c>
      <c r="G21" s="64">
        <f>Dollars!G21/(Population!G21)</f>
        <v>21.530834875307246</v>
      </c>
      <c r="H21" s="35">
        <f t="shared" si="0"/>
        <v>26</v>
      </c>
      <c r="I21" s="19">
        <f t="shared" si="1"/>
        <v>1.0892522760551815</v>
      </c>
      <c r="J21" s="17">
        <f t="shared" si="2"/>
        <v>0.21665684681555308</v>
      </c>
    </row>
    <row r="22" spans="1:10">
      <c r="A22" s="42" t="s">
        <v>11</v>
      </c>
      <c r="B22" s="63">
        <f>Dollars!B22/(Population!B22)</f>
        <v>43.157124299251031</v>
      </c>
      <c r="C22" s="64">
        <f>Dollars!C22/(Population!C22)</f>
        <v>31.906823446968428</v>
      </c>
      <c r="D22" s="64">
        <f>Dollars!D22/(Population!D22)</f>
        <v>34.841692500798906</v>
      </c>
      <c r="E22" s="64">
        <f>Dollars!E22/(Population!E22)</f>
        <v>39.086750794913975</v>
      </c>
      <c r="F22" s="64">
        <f>Dollars!F22/(Population!F22)</f>
        <v>26.501883992228041</v>
      </c>
      <c r="G22" s="64">
        <f>Dollars!G22/(Population!G22)</f>
        <v>41.212922081866729</v>
      </c>
      <c r="H22" s="35">
        <f t="shared" si="0"/>
        <v>16</v>
      </c>
      <c r="I22" s="19">
        <f t="shared" si="1"/>
        <v>0.55509404893451564</v>
      </c>
      <c r="J22" s="17">
        <f t="shared" si="2"/>
        <v>-4.5049392167634351E-2</v>
      </c>
    </row>
    <row r="23" spans="1:10">
      <c r="A23" s="42" t="s">
        <v>12</v>
      </c>
      <c r="B23" s="63">
        <f>Dollars!B23/(Population!B23)</f>
        <v>5.8253286844621393</v>
      </c>
      <c r="C23" s="64">
        <f>Dollars!C23/(Population!C23)</f>
        <v>5.6857049764588341</v>
      </c>
      <c r="D23" s="64">
        <f>Dollars!D23/(Population!D23)</f>
        <v>6.9661098853072927</v>
      </c>
      <c r="E23" s="64">
        <f>Dollars!E23/(Population!E23)</f>
        <v>0.43576244265184688</v>
      </c>
      <c r="F23" s="64">
        <f>Dollars!F23/(Population!F23)</f>
        <v>0.46399873389492768</v>
      </c>
      <c r="G23" s="64">
        <f>Dollars!G23/(Population!G23)</f>
        <v>1.7584793747249037</v>
      </c>
      <c r="H23" s="35">
        <f t="shared" si="0"/>
        <v>46</v>
      </c>
      <c r="I23" s="19">
        <f t="shared" si="1"/>
        <v>2.7898365798625449</v>
      </c>
      <c r="J23" s="17">
        <f t="shared" si="2"/>
        <v>-0.69813216215330742</v>
      </c>
    </row>
    <row r="24" spans="1:10">
      <c r="A24" s="42" t="s">
        <v>13</v>
      </c>
      <c r="B24" s="63">
        <f>Dollars!B24/(Population!B24)</f>
        <v>19.439797166787965</v>
      </c>
      <c r="C24" s="64">
        <f>Dollars!C24/(Population!C24)</f>
        <v>27.944522610124952</v>
      </c>
      <c r="D24" s="64">
        <f>Dollars!D24/(Population!D24)</f>
        <v>16.883507730679529</v>
      </c>
      <c r="E24" s="64">
        <f>Dollars!E24/(Population!E24)</f>
        <v>9.2692736730043581</v>
      </c>
      <c r="F24" s="64">
        <f>Dollars!F24/(Population!F24)</f>
        <v>1.6259956377789029</v>
      </c>
      <c r="G24" s="64">
        <f>Dollars!G24/(Population!G24)</f>
        <v>7.2805408721673714</v>
      </c>
      <c r="H24" s="35">
        <f t="shared" si="0"/>
        <v>36</v>
      </c>
      <c r="I24" s="19">
        <f t="shared" si="1"/>
        <v>3.4775894246017365</v>
      </c>
      <c r="J24" s="17">
        <f t="shared" si="2"/>
        <v>-0.62548267300824234</v>
      </c>
    </row>
    <row r="25" spans="1:10">
      <c r="A25" s="42" t="s">
        <v>14</v>
      </c>
      <c r="B25" s="63">
        <f>Dollars!B25/(Population!B25)</f>
        <v>14.911889053136289</v>
      </c>
      <c r="C25" s="64">
        <f>Dollars!C25/(Population!C25)</f>
        <v>9.4488229726853579</v>
      </c>
      <c r="D25" s="64">
        <f>Dollars!D25/(Population!D25)</f>
        <v>4.9340492691877218</v>
      </c>
      <c r="E25" s="64">
        <f>Dollars!E25/(Population!E25)</f>
        <v>3.2482496069902078</v>
      </c>
      <c r="F25" s="64">
        <f>Dollars!F25/(Population!F25)</f>
        <v>9.4949203742816142</v>
      </c>
      <c r="G25" s="64">
        <f>Dollars!G25/(Population!G25)</f>
        <v>4.0319179027079599</v>
      </c>
      <c r="H25" s="35">
        <f t="shared" si="0"/>
        <v>39</v>
      </c>
      <c r="I25" s="19">
        <f t="shared" si="1"/>
        <v>-0.57536053555235689</v>
      </c>
      <c r="J25" s="17">
        <f t="shared" si="2"/>
        <v>-0.72961722768048887</v>
      </c>
    </row>
    <row r="26" spans="1:10">
      <c r="A26" s="42" t="s">
        <v>15</v>
      </c>
      <c r="B26" s="63">
        <f>Dollars!B26/(Population!B26)</f>
        <v>39.057447375424687</v>
      </c>
      <c r="C26" s="64">
        <f>Dollars!C26/(Population!C26)</f>
        <v>20.038877157183787</v>
      </c>
      <c r="D26" s="64">
        <f>Dollars!D26/(Population!D26)</f>
        <v>51.293508140185573</v>
      </c>
      <c r="E26" s="64">
        <f>Dollars!E26/(Population!E26)</f>
        <v>59.880164623906246</v>
      </c>
      <c r="F26" s="64">
        <f>Dollars!F26/(Population!F26)</f>
        <v>46.193909758262855</v>
      </c>
      <c r="G26" s="64">
        <f>Dollars!G26/(Population!G26)</f>
        <v>33.214905759022088</v>
      </c>
      <c r="H26" s="35">
        <f t="shared" si="0"/>
        <v>21</v>
      </c>
      <c r="I26" s="19">
        <f t="shared" si="1"/>
        <v>-0.28096786063706525</v>
      </c>
      <c r="J26" s="17">
        <f t="shared" si="2"/>
        <v>-0.14958841422081212</v>
      </c>
    </row>
    <row r="27" spans="1:10">
      <c r="A27" s="42" t="s">
        <v>16</v>
      </c>
      <c r="B27" s="63">
        <f>Dollars!B27/(Population!B27)</f>
        <v>14.665758966887795</v>
      </c>
      <c r="C27" s="64">
        <f>Dollars!C27/(Population!C27)</f>
        <v>36.131685679513964</v>
      </c>
      <c r="D27" s="64">
        <f>Dollars!D27/(Population!D27)</f>
        <v>12.321992491484931</v>
      </c>
      <c r="E27" s="64">
        <f>Dollars!E27/(Population!E27)</f>
        <v>27.304776794812298</v>
      </c>
      <c r="F27" s="64">
        <f>Dollars!F27/(Population!F27)</f>
        <v>12.873066125484147</v>
      </c>
      <c r="G27" s="64">
        <f>Dollars!G27/(Population!G27)</f>
        <v>3.8675207756865038</v>
      </c>
      <c r="H27" s="35">
        <f t="shared" si="0"/>
        <v>40</v>
      </c>
      <c r="I27" s="19">
        <f t="shared" si="1"/>
        <v>-0.69956491033397461</v>
      </c>
      <c r="J27" s="17">
        <f t="shared" si="2"/>
        <v>-0.7362890809525402</v>
      </c>
    </row>
    <row r="28" spans="1:10">
      <c r="A28" s="42" t="s">
        <v>17</v>
      </c>
      <c r="B28" s="63">
        <f>Dollars!B28/(Population!B28)</f>
        <v>21.259180481701595</v>
      </c>
      <c r="C28" s="64">
        <f>Dollars!C28/(Population!C28)</f>
        <v>2.6664329930994159</v>
      </c>
      <c r="D28" s="64">
        <f>Dollars!D28/(Population!D28)</f>
        <v>14.59087554347636</v>
      </c>
      <c r="E28" s="64">
        <f>Dollars!E28/(Population!E28)</f>
        <v>19.948089385506009</v>
      </c>
      <c r="F28" s="64">
        <f>Dollars!F28/(Population!F28)</f>
        <v>16.497446799367019</v>
      </c>
      <c r="G28" s="64">
        <f>Dollars!G28/(Population!G28)</f>
        <v>10.626004463784362</v>
      </c>
      <c r="H28" s="35">
        <f t="shared" si="0"/>
        <v>34</v>
      </c>
      <c r="I28" s="19">
        <f t="shared" si="1"/>
        <v>-0.35590006180883305</v>
      </c>
      <c r="J28" s="17">
        <f t="shared" si="2"/>
        <v>-0.50016866958110273</v>
      </c>
    </row>
    <row r="29" spans="1:10">
      <c r="A29" s="42" t="s">
        <v>18</v>
      </c>
      <c r="B29" s="63">
        <f>Dollars!B29/(Population!B29)</f>
        <v>5.5628227226604157</v>
      </c>
      <c r="C29" s="64">
        <f>Dollars!C29/(Population!C29)</f>
        <v>4.0796335191034636</v>
      </c>
      <c r="D29" s="64">
        <f>Dollars!D29/(Population!D29)</f>
        <v>3.8479903617960587</v>
      </c>
      <c r="E29" s="64">
        <f>Dollars!E29/(Population!E29)</f>
        <v>2.8729966481705773</v>
      </c>
      <c r="F29" s="64">
        <f>Dollars!F29/(Population!F29)</f>
        <v>5.3754455183310386</v>
      </c>
      <c r="G29" s="64">
        <f>Dollars!G29/(Population!G29)</f>
        <v>2.4514850539042317</v>
      </c>
      <c r="H29" s="35">
        <f t="shared" si="0"/>
        <v>44</v>
      </c>
      <c r="I29" s="19">
        <f t="shared" si="1"/>
        <v>-0.5439475582918073</v>
      </c>
      <c r="J29" s="17">
        <f t="shared" si="2"/>
        <v>-0.55930915362123734</v>
      </c>
    </row>
    <row r="30" spans="1:10">
      <c r="A30" s="42" t="s">
        <v>19</v>
      </c>
      <c r="B30" s="63">
        <f>Dollars!B30/(Population!B30)</f>
        <v>3.266395043662683</v>
      </c>
      <c r="C30" s="64">
        <f>Dollars!C30/(Population!C30)</f>
        <v>2.8987042961873306</v>
      </c>
      <c r="D30" s="64">
        <f>Dollars!D30/(Population!D30)</f>
        <v>3.9492743420149461</v>
      </c>
      <c r="E30" s="64">
        <f>Dollars!E30/(Population!E30)</f>
        <v>4.7787887603528327</v>
      </c>
      <c r="F30" s="64">
        <f>Dollars!F30/(Population!F30)</f>
        <v>2.0421830394334455</v>
      </c>
      <c r="G30" s="64">
        <f>Dollars!G30/(Population!G30)</f>
        <v>3.1908541186084873</v>
      </c>
      <c r="H30" s="35">
        <f t="shared" si="0"/>
        <v>42</v>
      </c>
      <c r="I30" s="19">
        <f t="shared" si="1"/>
        <v>0.56247214720464678</v>
      </c>
      <c r="J30" s="17">
        <f t="shared" si="2"/>
        <v>-2.3126695958211433E-2</v>
      </c>
    </row>
    <row r="31" spans="1:10">
      <c r="A31" s="42" t="s">
        <v>20</v>
      </c>
      <c r="B31" s="63">
        <f>Dollars!B31/(Population!B31)</f>
        <v>518.86747269658349</v>
      </c>
      <c r="C31" s="64">
        <f>Dollars!C31/(Population!C31)</f>
        <v>357.98355280668926</v>
      </c>
      <c r="D31" s="64">
        <f>Dollars!D31/(Population!D31)</f>
        <v>368.93266352422569</v>
      </c>
      <c r="E31" s="64">
        <f>Dollars!E31/(Population!E31)</f>
        <v>474.17498639553094</v>
      </c>
      <c r="F31" s="64">
        <f>Dollars!F31/(Population!F31)</f>
        <v>482.98438761934557</v>
      </c>
      <c r="G31" s="64">
        <f>Dollars!G31/(Population!G31)</f>
        <v>457.02473275854857</v>
      </c>
      <c r="H31" s="35">
        <f t="shared" si="0"/>
        <v>1</v>
      </c>
      <c r="I31" s="19">
        <f t="shared" si="1"/>
        <v>-5.374843478637778E-2</v>
      </c>
      <c r="J31" s="17">
        <f t="shared" si="2"/>
        <v>-0.11918792985159528</v>
      </c>
    </row>
    <row r="32" spans="1:10">
      <c r="A32" s="42" t="s">
        <v>21</v>
      </c>
      <c r="B32" s="63">
        <f>Dollars!B32/(Population!B32)</f>
        <v>92.049736200563558</v>
      </c>
      <c r="C32" s="64">
        <f>Dollars!C32/(Population!C32)</f>
        <v>67.606086031036526</v>
      </c>
      <c r="D32" s="64">
        <f>Dollars!D32/(Population!D32)</f>
        <v>77.190496325247835</v>
      </c>
      <c r="E32" s="64">
        <f>Dollars!E32/(Population!E32)</f>
        <v>53.769510539034265</v>
      </c>
      <c r="F32" s="64">
        <f>Dollars!F32/(Population!F32)</f>
        <v>69.288317087146226</v>
      </c>
      <c r="G32" s="64">
        <f>Dollars!G32/(Population!G32)</f>
        <v>111.89644336961827</v>
      </c>
      <c r="H32" s="35">
        <f t="shared" si="0"/>
        <v>6</v>
      </c>
      <c r="I32" s="19">
        <f t="shared" si="1"/>
        <v>0.61493954643006243</v>
      </c>
      <c r="J32" s="17">
        <f t="shared" si="2"/>
        <v>0.21560851761499347</v>
      </c>
    </row>
    <row r="33" spans="1:10">
      <c r="A33" s="42" t="s">
        <v>22</v>
      </c>
      <c r="B33" s="63">
        <f>Dollars!B33/(Population!B33)</f>
        <v>4.0880781940620947</v>
      </c>
      <c r="C33" s="64">
        <f>Dollars!C33/(Population!C33)</f>
        <v>8.6095664040306428</v>
      </c>
      <c r="D33" s="64">
        <f>Dollars!D33/(Population!D33)</f>
        <v>3.2605927830003179</v>
      </c>
      <c r="E33" s="64">
        <f>Dollars!E33/(Population!E33)</f>
        <v>29.091519786962927</v>
      </c>
      <c r="F33" s="64">
        <f>Dollars!F33/(Population!F33)</f>
        <v>9.6252844371212358</v>
      </c>
      <c r="G33" s="64">
        <f>Dollars!G33/(Population!G33)</f>
        <v>20.20316163041236</v>
      </c>
      <c r="H33" s="35">
        <f t="shared" si="0"/>
        <v>27</v>
      </c>
      <c r="I33" s="19">
        <f t="shared" si="1"/>
        <v>1.0989677512797527</v>
      </c>
      <c r="J33" s="17">
        <f t="shared" si="2"/>
        <v>3.9419704495274361</v>
      </c>
    </row>
    <row r="34" spans="1:10">
      <c r="A34" s="42" t="s">
        <v>23</v>
      </c>
      <c r="B34" s="63">
        <f>Dollars!B34/(Population!B34)</f>
        <v>20.398278987843621</v>
      </c>
      <c r="C34" s="64">
        <f>Dollars!C34/(Population!C34)</f>
        <v>17.899667663918983</v>
      </c>
      <c r="D34" s="64">
        <f>Dollars!D34/(Population!D34)</f>
        <v>15.35603604198357</v>
      </c>
      <c r="E34" s="64">
        <f>Dollars!E34/(Population!E34)</f>
        <v>8.58292937559224</v>
      </c>
      <c r="F34" s="64">
        <f>Dollars!F34/(Population!F34)</f>
        <v>24.169141491152207</v>
      </c>
      <c r="G34" s="64">
        <f>Dollars!G34/(Population!G34)</f>
        <v>10.361612438308578</v>
      </c>
      <c r="H34" s="35">
        <f t="shared" si="0"/>
        <v>35</v>
      </c>
      <c r="I34" s="19">
        <f t="shared" si="1"/>
        <v>-0.57128752619940026</v>
      </c>
      <c r="J34" s="17">
        <f t="shared" si="2"/>
        <v>-0.49203496802433222</v>
      </c>
    </row>
    <row r="35" spans="1:10">
      <c r="A35" s="42" t="s">
        <v>24</v>
      </c>
      <c r="B35" s="63">
        <f>Dollars!B35/(Population!B35)</f>
        <v>91.468209851819125</v>
      </c>
      <c r="C35" s="64">
        <f>Dollars!C35/(Population!C35)</f>
        <v>53.606025125450657</v>
      </c>
      <c r="D35" s="64">
        <f>Dollars!D35/(Population!D35)</f>
        <v>26.158697649508873</v>
      </c>
      <c r="E35" s="64">
        <f>Dollars!E35/(Population!E35)</f>
        <v>51.309044066437409</v>
      </c>
      <c r="F35" s="64">
        <f>Dollars!F35/(Population!F35)</f>
        <v>47.235784659436696</v>
      </c>
      <c r="G35" s="64">
        <f>Dollars!G35/(Population!G35)</f>
        <v>49.619417826794432</v>
      </c>
      <c r="H35" s="35">
        <f t="shared" si="0"/>
        <v>14</v>
      </c>
      <c r="I35" s="19">
        <f t="shared" si="1"/>
        <v>5.0462444617854728E-2</v>
      </c>
      <c r="J35" s="17">
        <f t="shared" si="2"/>
        <v>-0.45752280593247446</v>
      </c>
    </row>
    <row r="36" spans="1:10">
      <c r="A36" s="42" t="s">
        <v>25</v>
      </c>
      <c r="B36" s="63">
        <f>Dollars!B36/(Population!B36)</f>
        <v>15.526023972795352</v>
      </c>
      <c r="C36" s="64">
        <f>Dollars!C36/(Population!C36)</f>
        <v>2.9126792460393012</v>
      </c>
      <c r="D36" s="64">
        <f>Dollars!D36/(Population!D36)</f>
        <v>16.173529197408367</v>
      </c>
      <c r="E36" s="64">
        <f>Dollars!E36/(Population!E36)</f>
        <v>22.365032657716679</v>
      </c>
      <c r="F36" s="64">
        <f>Dollars!F36/(Population!F36)</f>
        <v>3.5622743181948708</v>
      </c>
      <c r="G36" s="64">
        <f>Dollars!G36/(Population!G36)</f>
        <v>12.254252899198253</v>
      </c>
      <c r="H36" s="35">
        <f t="shared" si="0"/>
        <v>33</v>
      </c>
      <c r="I36" s="19">
        <f t="shared" si="1"/>
        <v>2.4400082095328113</v>
      </c>
      <c r="J36" s="17">
        <f t="shared" si="2"/>
        <v>-0.21072819926916805</v>
      </c>
    </row>
    <row r="37" spans="1:10">
      <c r="A37" s="42" t="s">
        <v>26</v>
      </c>
      <c r="B37" s="63">
        <f>Dollars!B37/(Population!B37)</f>
        <v>0</v>
      </c>
      <c r="C37" s="64">
        <f>Dollars!C37/(Population!C37)</f>
        <v>0.42344230818740947</v>
      </c>
      <c r="D37" s="64">
        <f>Dollars!D37/(Population!D37)</f>
        <v>0</v>
      </c>
      <c r="E37" s="64">
        <f>Dollars!E37/(Population!E37)</f>
        <v>0.33580869113189693</v>
      </c>
      <c r="F37" s="64">
        <f>Dollars!F37/(Population!F37)</f>
        <v>3.2734517571029147</v>
      </c>
      <c r="G37" s="64">
        <f>Dollars!G37/(Population!G37)</f>
        <v>0.40117584640581544</v>
      </c>
      <c r="H37" s="35">
        <f t="shared" si="0"/>
        <v>49</v>
      </c>
      <c r="I37" s="19">
        <f t="shared" si="1"/>
        <v>-0.87744562126650494</v>
      </c>
      <c r="J37" s="31" t="s">
        <v>68</v>
      </c>
    </row>
    <row r="38" spans="1:10">
      <c r="A38" s="42" t="s">
        <v>27</v>
      </c>
      <c r="B38" s="63">
        <f>Dollars!B38/(Population!B38)</f>
        <v>16.135883516608388</v>
      </c>
      <c r="C38" s="64">
        <f>Dollars!C38/(Population!C38)</f>
        <v>14.902732235953431</v>
      </c>
      <c r="D38" s="64">
        <f>Dollars!D38/(Population!D38)</f>
        <v>1.928266468253768</v>
      </c>
      <c r="E38" s="64">
        <f>Dollars!E38/(Population!E38)</f>
        <v>3.2227345629510826</v>
      </c>
      <c r="F38" s="64">
        <f>Dollars!F38/(Population!F38)</f>
        <v>5.5446377601457595</v>
      </c>
      <c r="G38" s="64">
        <f>Dollars!G38/(Population!G38)</f>
        <v>2.4626538542995475E-2</v>
      </c>
      <c r="H38" s="35">
        <f t="shared" si="0"/>
        <v>50</v>
      </c>
      <c r="I38" s="19">
        <f t="shared" si="1"/>
        <v>-0.99555849460175583</v>
      </c>
      <c r="J38" s="17">
        <f t="shared" si="2"/>
        <v>-0.99847380290532906</v>
      </c>
    </row>
    <row r="39" spans="1:10">
      <c r="A39" s="42" t="s">
        <v>28</v>
      </c>
      <c r="B39" s="63">
        <f>Dollars!B39/(Population!B39)</f>
        <v>52.869180872689853</v>
      </c>
      <c r="C39" s="64">
        <f>Dollars!C39/(Population!C39)</f>
        <v>27.173068124496584</v>
      </c>
      <c r="D39" s="64">
        <f>Dollars!D39/(Population!D39)</f>
        <v>44.830254783366513</v>
      </c>
      <c r="E39" s="64">
        <f>Dollars!E39/(Population!E39)</f>
        <v>31.563879433991648</v>
      </c>
      <c r="F39" s="64">
        <f>Dollars!F39/(Population!F39)</f>
        <v>18.552066787822039</v>
      </c>
      <c r="G39" s="64">
        <f>Dollars!G39/(Population!G39)</f>
        <v>26.361730127558118</v>
      </c>
      <c r="H39" s="35">
        <f t="shared" si="0"/>
        <v>25</v>
      </c>
      <c r="I39" s="19">
        <f t="shared" si="1"/>
        <v>0.42095920789065427</v>
      </c>
      <c r="J39" s="17">
        <f t="shared" si="2"/>
        <v>-0.50137812441169194</v>
      </c>
    </row>
    <row r="40" spans="1:10">
      <c r="A40" s="42" t="s">
        <v>29</v>
      </c>
      <c r="B40" s="63">
        <f>Dollars!B40/(Population!B40)</f>
        <v>8.5059578654269199</v>
      </c>
      <c r="C40" s="64">
        <f>Dollars!C40/(Population!C40)</f>
        <v>7.2660486918020419</v>
      </c>
      <c r="D40" s="64">
        <f>Dollars!D40/(Population!D40)</f>
        <v>4.6875185365332825</v>
      </c>
      <c r="E40" s="64">
        <f>Dollars!E40/(Population!E40)</f>
        <v>5.8405500630049341</v>
      </c>
      <c r="F40" s="64">
        <f>Dollars!F40/(Population!F40)</f>
        <v>3.4219963070956521</v>
      </c>
      <c r="G40" s="64">
        <f>Dollars!G40/(Population!G40)</f>
        <v>33.248870254481311</v>
      </c>
      <c r="H40" s="35">
        <f t="shared" si="0"/>
        <v>20</v>
      </c>
      <c r="I40" s="19">
        <f t="shared" si="1"/>
        <v>8.7162203785954961</v>
      </c>
      <c r="J40" s="17">
        <f t="shared" si="2"/>
        <v>2.9088919532065569</v>
      </c>
    </row>
    <row r="41" spans="1:10">
      <c r="A41" s="42" t="s">
        <v>30</v>
      </c>
      <c r="B41" s="63">
        <f>Dollars!B41/(Population!B41)</f>
        <v>15.617730922714399</v>
      </c>
      <c r="C41" s="64">
        <f>Dollars!C41/(Population!C41)</f>
        <v>0</v>
      </c>
      <c r="D41" s="64">
        <f>Dollars!D41/(Population!D41)</f>
        <v>6.2847093567845898</v>
      </c>
      <c r="E41" s="64">
        <f>Dollars!E41/(Population!E41)</f>
        <v>0</v>
      </c>
      <c r="F41" s="64">
        <f>Dollars!F41/(Population!F41)</f>
        <v>1.6789285040558386</v>
      </c>
      <c r="G41" s="64">
        <f>Dollars!G41/(Population!G41)</f>
        <v>5.9110545481012737</v>
      </c>
      <c r="H41" s="35">
        <f t="shared" si="0"/>
        <v>38</v>
      </c>
      <c r="I41" s="19">
        <f t="shared" si="1"/>
        <v>2.5207303549982978</v>
      </c>
      <c r="J41" s="17">
        <f t="shared" si="2"/>
        <v>-0.62151643043713556</v>
      </c>
    </row>
    <row r="42" spans="1:10">
      <c r="A42" s="42" t="s">
        <v>31</v>
      </c>
      <c r="B42" s="63">
        <f>Dollars!B42/(Population!B42)</f>
        <v>145.32125652105498</v>
      </c>
      <c r="C42" s="64">
        <f>Dollars!C42/(Population!C42)</f>
        <v>35.920502802785798</v>
      </c>
      <c r="D42" s="64">
        <f>Dollars!D42/(Population!D42)</f>
        <v>43.250413560846233</v>
      </c>
      <c r="E42" s="64">
        <f>Dollars!E42/(Population!E42)</f>
        <v>42.682017335887565</v>
      </c>
      <c r="F42" s="64">
        <f>Dollars!F42/(Population!F42)</f>
        <v>45.907399798882736</v>
      </c>
      <c r="G42" s="64">
        <f>Dollars!G42/(Population!G42)</f>
        <v>52.467889069476271</v>
      </c>
      <c r="H42" s="35">
        <f t="shared" si="0"/>
        <v>12</v>
      </c>
      <c r="I42" s="19">
        <f t="shared" si="1"/>
        <v>0.14290701061995675</v>
      </c>
      <c r="J42" s="17">
        <f t="shared" si="2"/>
        <v>-0.63895241256825752</v>
      </c>
    </row>
    <row r="43" spans="1:10">
      <c r="A43" s="42" t="s">
        <v>32</v>
      </c>
      <c r="B43" s="63">
        <f>Dollars!B43/(Population!B43)</f>
        <v>86.421448027667665</v>
      </c>
      <c r="C43" s="64">
        <f>Dollars!C43/(Population!C43)</f>
        <v>76.495953771696648</v>
      </c>
      <c r="D43" s="64">
        <f>Dollars!D43/(Population!D43)</f>
        <v>51.714739568180562</v>
      </c>
      <c r="E43" s="64">
        <f>Dollars!E43/(Population!E43)</f>
        <v>54.982488251472084</v>
      </c>
      <c r="F43" s="64">
        <f>Dollars!F43/(Population!F43)</f>
        <v>47.52588283678304</v>
      </c>
      <c r="G43" s="64">
        <f>Dollars!G43/(Population!G43)</f>
        <v>36.215273965852973</v>
      </c>
      <c r="H43" s="35">
        <f t="shared" si="0"/>
        <v>17</v>
      </c>
      <c r="I43" s="19">
        <f t="shared" si="1"/>
        <v>-0.23798840117865483</v>
      </c>
      <c r="J43" s="17">
        <f t="shared" si="2"/>
        <v>-0.58094576297473377</v>
      </c>
    </row>
    <row r="44" spans="1:10">
      <c r="A44" s="42" t="s">
        <v>33</v>
      </c>
      <c r="B44" s="63">
        <f>Dollars!B44/(Population!B44)</f>
        <v>25.061972666090519</v>
      </c>
      <c r="C44" s="64">
        <f>Dollars!C44/(Population!C44)</f>
        <v>2.7253217068863509</v>
      </c>
      <c r="D44" s="64">
        <f>Dollars!D44/(Population!D44)</f>
        <v>4.8839166636803615</v>
      </c>
      <c r="E44" s="64">
        <f>Dollars!E44/(Population!E44)</f>
        <v>31.242363152750421</v>
      </c>
      <c r="F44" s="64">
        <f>Dollars!F44/(Population!F44)</f>
        <v>17.43715023469672</v>
      </c>
      <c r="G44" s="64">
        <f>Dollars!G44/(Population!G44)</f>
        <v>12.430471201326244</v>
      </c>
      <c r="H44" s="35">
        <f t="shared" si="0"/>
        <v>32</v>
      </c>
      <c r="I44" s="19">
        <f t="shared" si="1"/>
        <v>-0.2871271375186128</v>
      </c>
      <c r="J44" s="17">
        <f t="shared" si="2"/>
        <v>-0.50401066320908627</v>
      </c>
    </row>
    <row r="45" spans="1:10">
      <c r="A45" s="42" t="s">
        <v>34</v>
      </c>
      <c r="B45" s="63">
        <f>Dollars!B45/(Population!B45)</f>
        <v>4.8296258236574134</v>
      </c>
      <c r="C45" s="64">
        <f>Dollars!C45/(Population!C45)</f>
        <v>5.8265246861149</v>
      </c>
      <c r="D45" s="64">
        <f>Dollars!D45/(Population!D45)</f>
        <v>12.556460234608227</v>
      </c>
      <c r="E45" s="64">
        <f>Dollars!E45/(Population!E45)</f>
        <v>3.4952800841516276</v>
      </c>
      <c r="F45" s="64">
        <f>Dollars!F45/(Population!F45)</f>
        <v>2.5759579197154761</v>
      </c>
      <c r="G45" s="64">
        <f>Dollars!G45/(Population!G45)</f>
        <v>3.4479322871716649</v>
      </c>
      <c r="H45" s="35">
        <f t="shared" si="0"/>
        <v>41</v>
      </c>
      <c r="I45" s="19">
        <f t="shared" si="1"/>
        <v>0.33850489590004701</v>
      </c>
      <c r="J45" s="17">
        <f t="shared" si="2"/>
        <v>-0.28608707732960764</v>
      </c>
    </row>
    <row r="46" spans="1:10">
      <c r="A46" s="42" t="s">
        <v>35</v>
      </c>
      <c r="B46" s="63">
        <f>Dollars!B46/(Population!B46)</f>
        <v>77.740420342546344</v>
      </c>
      <c r="C46" s="64">
        <f>Dollars!C46/(Population!C46)</f>
        <v>54.430190017088286</v>
      </c>
      <c r="D46" s="64">
        <f>Dollars!D46/(Population!D46)</f>
        <v>72.822574309364754</v>
      </c>
      <c r="E46" s="64">
        <f>Dollars!E46/(Population!E46)</f>
        <v>124.54950404886947</v>
      </c>
      <c r="F46" s="64">
        <f>Dollars!F46/(Population!F46)</f>
        <v>96.940180960225788</v>
      </c>
      <c r="G46" s="64">
        <f>Dollars!G46/(Population!G46)</f>
        <v>145.38701520783007</v>
      </c>
      <c r="H46" s="35">
        <f t="shared" si="0"/>
        <v>4</v>
      </c>
      <c r="I46" s="19">
        <f t="shared" si="1"/>
        <v>0.49976009707968105</v>
      </c>
      <c r="J46" s="17">
        <f t="shared" si="2"/>
        <v>0.87015988037128744</v>
      </c>
    </row>
    <row r="47" spans="1:10">
      <c r="A47" s="42" t="s">
        <v>36</v>
      </c>
      <c r="B47" s="63">
        <f>Dollars!B47/(Population!B47)</f>
        <v>23.110551356722961</v>
      </c>
      <c r="C47" s="64">
        <f>Dollars!C47/(Population!C47)</f>
        <v>10.607958574486178</v>
      </c>
      <c r="D47" s="64">
        <f>Dollars!D47/(Population!D47)</f>
        <v>15.371521298244717</v>
      </c>
      <c r="E47" s="64">
        <f>Dollars!E47/(Population!E47)</f>
        <v>37.449804203927144</v>
      </c>
      <c r="F47" s="64">
        <f>Dollars!F47/(Population!F47)</f>
        <v>26.3542528363336</v>
      </c>
      <c r="G47" s="64">
        <f>Dollars!G47/(Population!G47)</f>
        <v>27.434523155167728</v>
      </c>
      <c r="H47" s="35">
        <f t="shared" si="0"/>
        <v>24</v>
      </c>
      <c r="I47" s="19">
        <f t="shared" si="1"/>
        <v>4.0990360286169834E-2</v>
      </c>
      <c r="J47" s="17">
        <f t="shared" si="2"/>
        <v>0.18709946516212839</v>
      </c>
    </row>
    <row r="48" spans="1:10">
      <c r="A48" s="42" t="s">
        <v>37</v>
      </c>
      <c r="B48" s="63">
        <f>Dollars!B48/(Population!B48)</f>
        <v>4.7353681711843363</v>
      </c>
      <c r="C48" s="64">
        <f>Dollars!C48/(Population!C48)</f>
        <v>1.2221152411819747</v>
      </c>
      <c r="D48" s="64">
        <f>Dollars!D48/(Population!D48)</f>
        <v>3.4581246377281931</v>
      </c>
      <c r="E48" s="64">
        <f>Dollars!E48/(Population!E48)</f>
        <v>7.1627939413567541</v>
      </c>
      <c r="F48" s="64">
        <f>Dollars!F48/(Population!F48)</f>
        <v>8.9198014560587868</v>
      </c>
      <c r="G48" s="64">
        <f>Dollars!G48/(Population!G48)</f>
        <v>2.0812254192108801</v>
      </c>
      <c r="H48" s="35">
        <f t="shared" si="0"/>
        <v>45</v>
      </c>
      <c r="I48" s="19">
        <f t="shared" si="1"/>
        <v>-0.76667357121528701</v>
      </c>
      <c r="J48" s="17">
        <f t="shared" si="2"/>
        <v>-0.56049343071663282</v>
      </c>
    </row>
    <row r="49" spans="1:10">
      <c r="A49" s="42" t="s">
        <v>38</v>
      </c>
      <c r="B49" s="63">
        <f>Dollars!B49/(Population!B49)</f>
        <v>40.223040446038596</v>
      </c>
      <c r="C49" s="64">
        <f>Dollars!C49/(Population!C49)</f>
        <v>17.611903001236129</v>
      </c>
      <c r="D49" s="64">
        <f>Dollars!D49/(Population!D49)</f>
        <v>47.798373192175141</v>
      </c>
      <c r="E49" s="64">
        <f>Dollars!E49/(Population!E49)</f>
        <v>61.224058199500149</v>
      </c>
      <c r="F49" s="64">
        <f>Dollars!F49/(Population!F49)</f>
        <v>31.954912571179914</v>
      </c>
      <c r="G49" s="64">
        <f>Dollars!G49/(Population!G49)</f>
        <v>33.154184472775896</v>
      </c>
      <c r="H49" s="35">
        <f t="shared" si="0"/>
        <v>22</v>
      </c>
      <c r="I49" s="19">
        <f t="shared" si="1"/>
        <v>3.7530126202804978E-2</v>
      </c>
      <c r="J49" s="17">
        <f t="shared" si="2"/>
        <v>-0.17574146297433571</v>
      </c>
    </row>
    <row r="50" spans="1:10">
      <c r="A50" s="42" t="s">
        <v>39</v>
      </c>
      <c r="B50" s="63">
        <f>Dollars!B50/(Population!B50)</f>
        <v>63.176201747394316</v>
      </c>
      <c r="C50" s="64">
        <f>Dollars!C50/(Population!C50)</f>
        <v>36.168712995646807</v>
      </c>
      <c r="D50" s="64">
        <f>Dollars!D50/(Population!D50)</f>
        <v>41.239105833363233</v>
      </c>
      <c r="E50" s="64">
        <f>Dollars!E50/(Population!E50)</f>
        <v>40.081475138741624</v>
      </c>
      <c r="F50" s="64">
        <f>Dollars!F50/(Population!F50)</f>
        <v>41.082700228564043</v>
      </c>
      <c r="G50" s="64">
        <f>Dollars!G50/(Population!G50)</f>
        <v>34.957738890718588</v>
      </c>
      <c r="H50" s="35">
        <f t="shared" si="0"/>
        <v>18</v>
      </c>
      <c r="I50" s="19">
        <f t="shared" si="1"/>
        <v>-0.14908857752214844</v>
      </c>
      <c r="J50" s="17">
        <f t="shared" si="2"/>
        <v>-0.44666285842104447</v>
      </c>
    </row>
    <row r="51" spans="1:10">
      <c r="A51" s="42" t="s">
        <v>40</v>
      </c>
      <c r="B51" s="63">
        <f>Dollars!B51/(Population!B51)</f>
        <v>3.4896485140039846</v>
      </c>
      <c r="C51" s="64">
        <f>Dollars!C51/(Population!C51)</f>
        <v>0</v>
      </c>
      <c r="D51" s="64">
        <f>Dollars!D51/(Population!D51)</f>
        <v>1.2078067122289322</v>
      </c>
      <c r="E51" s="64">
        <f>Dollars!E51/(Population!E51)</f>
        <v>0</v>
      </c>
      <c r="F51" s="64">
        <f>Dollars!F51/(Population!F51)</f>
        <v>2.7385668258230422E-2</v>
      </c>
      <c r="G51" s="64">
        <f>Dollars!G51/(Population!G51)</f>
        <v>2.7661859219946634</v>
      </c>
      <c r="H51" s="35">
        <f t="shared" si="0"/>
        <v>43</v>
      </c>
      <c r="I51" s="19">
        <f t="shared" si="1"/>
        <v>100.00852372530004</v>
      </c>
      <c r="J51" s="17">
        <f t="shared" si="2"/>
        <v>-0.20731675098682878</v>
      </c>
    </row>
    <row r="52" spans="1:10">
      <c r="A52" s="42" t="s">
        <v>41</v>
      </c>
      <c r="B52" s="63">
        <f>Dollars!B52/(Population!B52)</f>
        <v>36.399741054122345</v>
      </c>
      <c r="C52" s="64">
        <f>Dollars!C52/(Population!C52)</f>
        <v>28.518556146026096</v>
      </c>
      <c r="D52" s="64">
        <f>Dollars!D52/(Population!D52)</f>
        <v>56.334897294401181</v>
      </c>
      <c r="E52" s="64">
        <f>Dollars!E52/(Population!E52)</f>
        <v>40.130432712905225</v>
      </c>
      <c r="F52" s="64">
        <f>Dollars!F52/(Population!F52)</f>
        <v>80.985219517396871</v>
      </c>
      <c r="G52" s="64">
        <f>Dollars!G52/(Population!G52)</f>
        <v>77.662335439191793</v>
      </c>
      <c r="H52" s="35">
        <f t="shared" si="0"/>
        <v>9</v>
      </c>
      <c r="I52" s="19">
        <f t="shared" si="1"/>
        <v>-4.1030747314221599E-2</v>
      </c>
      <c r="J52" s="17">
        <f t="shared" si="2"/>
        <v>1.1335958221163327</v>
      </c>
    </row>
    <row r="53" spans="1:10">
      <c r="A53" s="42" t="s">
        <v>42</v>
      </c>
      <c r="B53" s="63">
        <f>Dollars!B53/(Population!B53)</f>
        <v>4.7165843562914143</v>
      </c>
      <c r="C53" s="64">
        <f>Dollars!C53/(Population!C53)</f>
        <v>1.5565935769248813</v>
      </c>
      <c r="D53" s="64">
        <f>Dollars!D53/(Population!D53)</f>
        <v>5.7620620999960961</v>
      </c>
      <c r="E53" s="64">
        <f>Dollars!E53/(Population!E53)</f>
        <v>12.779476834216004</v>
      </c>
      <c r="F53" s="64">
        <f>Dollars!F53/(Population!F53)</f>
        <v>8.3625688775731639</v>
      </c>
      <c r="G53" s="64">
        <f>Dollars!G53/(Population!G53)</f>
        <v>17.947243875657378</v>
      </c>
      <c r="H53" s="35">
        <f t="shared" si="0"/>
        <v>28</v>
      </c>
      <c r="I53" s="19">
        <f t="shared" si="1"/>
        <v>1.1461400364412553</v>
      </c>
      <c r="J53" s="17">
        <f t="shared" si="2"/>
        <v>2.8051357762143474</v>
      </c>
    </row>
    <row r="54" spans="1:10">
      <c r="A54" s="42" t="s">
        <v>43</v>
      </c>
      <c r="B54" s="63">
        <f>Dollars!B54/(Population!B54)</f>
        <v>0.62147931965415915</v>
      </c>
      <c r="C54" s="64">
        <f>Dollars!C54/(Population!C54)</f>
        <v>0.98475718965069436</v>
      </c>
      <c r="D54" s="64">
        <f>Dollars!D54/(Population!D54)</f>
        <v>6.1258669633219842</v>
      </c>
      <c r="E54" s="64">
        <f>Dollars!E54/(Population!E54)</f>
        <v>5.0329460093326794</v>
      </c>
      <c r="F54" s="64">
        <f>Dollars!F54/(Population!F54)</f>
        <v>0</v>
      </c>
      <c r="G54" s="64">
        <f>Dollars!G54/(Population!G54)</f>
        <v>14.084890463345552</v>
      </c>
      <c r="H54" s="35">
        <f t="shared" si="0"/>
        <v>31</v>
      </c>
      <c r="I54" s="30" t="s">
        <v>68</v>
      </c>
      <c r="J54" s="17">
        <f t="shared" si="2"/>
        <v>21.663490188512647</v>
      </c>
    </row>
    <row r="55" spans="1:10">
      <c r="A55" s="42" t="s">
        <v>44</v>
      </c>
      <c r="B55" s="63">
        <f>Dollars!B55/(Population!B55)</f>
        <v>13.507057817569741</v>
      </c>
      <c r="C55" s="64">
        <f>Dollars!C55/(Population!C55)</f>
        <v>11.917753000434862</v>
      </c>
      <c r="D55" s="64">
        <f>Dollars!D55/(Population!D55)</f>
        <v>10.662243185636282</v>
      </c>
      <c r="E55" s="64">
        <f>Dollars!E55/(Population!E55)</f>
        <v>16.783641935801995</v>
      </c>
      <c r="F55" s="64">
        <f>Dollars!F55/(Population!F55)</f>
        <v>12.588672753812057</v>
      </c>
      <c r="G55" s="64">
        <f>Dollars!G55/(Population!G55)</f>
        <v>16.828335933403714</v>
      </c>
      <c r="H55" s="35">
        <f t="shared" si="0"/>
        <v>30</v>
      </c>
      <c r="I55" s="19">
        <f t="shared" si="1"/>
        <v>0.3367839694067683</v>
      </c>
      <c r="J55" s="17">
        <f t="shared" si="2"/>
        <v>0.24589204848991714</v>
      </c>
    </row>
    <row r="56" spans="1:10">
      <c r="A56" s="42" t="s">
        <v>45</v>
      </c>
      <c r="B56" s="63">
        <f>Dollars!B56/(Population!B56)</f>
        <v>50.57259438560024</v>
      </c>
      <c r="C56" s="64">
        <f>Dollars!C56/(Population!C56)</f>
        <v>31.66382202912385</v>
      </c>
      <c r="D56" s="64">
        <f>Dollars!D56/(Population!D56)</f>
        <v>42.280957575343699</v>
      </c>
      <c r="E56" s="64">
        <f>Dollars!E56/(Population!E56)</f>
        <v>61.626196637568505</v>
      </c>
      <c r="F56" s="64">
        <f>Dollars!F56/(Population!F56)</f>
        <v>36.409636144651913</v>
      </c>
      <c r="G56" s="64">
        <f>Dollars!G56/(Population!G56)</f>
        <v>49.419856396238487</v>
      </c>
      <c r="H56" s="35">
        <f t="shared" si="0"/>
        <v>15</v>
      </c>
      <c r="I56" s="19">
        <f t="shared" si="1"/>
        <v>0.35732903783762754</v>
      </c>
      <c r="J56" s="17">
        <f t="shared" si="2"/>
        <v>-2.2793728567146197E-2</v>
      </c>
    </row>
    <row r="57" spans="1:10">
      <c r="A57" s="42" t="s">
        <v>46</v>
      </c>
      <c r="B57" s="63">
        <f>Dollars!B57/(Population!B57)</f>
        <v>73.030271586668789</v>
      </c>
      <c r="C57" s="64">
        <f>Dollars!C57/(Population!C57)</f>
        <v>58.415763715213686</v>
      </c>
      <c r="D57" s="64">
        <f>Dollars!D57/(Population!D57)</f>
        <v>50.10077767493361</v>
      </c>
      <c r="E57" s="64">
        <f>Dollars!E57/(Population!E57)</f>
        <v>86.848013915099699</v>
      </c>
      <c r="F57" s="64">
        <f>Dollars!F57/(Population!F57)</f>
        <v>111.52770125165026</v>
      </c>
      <c r="G57" s="64">
        <f>Dollars!G57/(Population!G57)</f>
        <v>108.58131623870339</v>
      </c>
      <c r="H57" s="35">
        <f t="shared" si="0"/>
        <v>7</v>
      </c>
      <c r="I57" s="19">
        <f t="shared" si="1"/>
        <v>-2.6418414258343421E-2</v>
      </c>
      <c r="J57" s="17">
        <f t="shared" si="2"/>
        <v>0.48679874632321951</v>
      </c>
    </row>
    <row r="58" spans="1:10">
      <c r="A58" s="42" t="s">
        <v>47</v>
      </c>
      <c r="B58" s="63">
        <f>Dollars!B58/(Population!B58)</f>
        <v>71.780880680768618</v>
      </c>
      <c r="C58" s="64">
        <f>Dollars!C58/(Population!C58)</f>
        <v>30.543742602368003</v>
      </c>
      <c r="D58" s="64">
        <f>Dollars!D58/(Population!D58)</f>
        <v>51.008852107262122</v>
      </c>
      <c r="E58" s="64">
        <f>Dollars!E58/(Population!E58)</f>
        <v>76.236902977479232</v>
      </c>
      <c r="F58" s="64">
        <f>Dollars!F58/(Population!F58)</f>
        <v>33.424042230818351</v>
      </c>
      <c r="G58" s="64">
        <f>Dollars!G58/(Population!G58)</f>
        <v>71.739932848328863</v>
      </c>
      <c r="H58" s="35">
        <f t="shared" si="0"/>
        <v>11</v>
      </c>
      <c r="I58" s="19">
        <f t="shared" si="1"/>
        <v>1.1463571746621859</v>
      </c>
      <c r="J58" s="17">
        <f t="shared" si="2"/>
        <v>-5.7045597729377085E-4</v>
      </c>
    </row>
    <row r="59" spans="1:10">
      <c r="A59" s="42" t="s">
        <v>48</v>
      </c>
      <c r="B59" s="63">
        <f>Dollars!B59/(Population!B59)</f>
        <v>68.02973678405408</v>
      </c>
      <c r="C59" s="64">
        <f>Dollars!C59/(Population!C59)</f>
        <v>46.88304168811117</v>
      </c>
      <c r="D59" s="64">
        <f>Dollars!D59/(Population!D59)</f>
        <v>52.84335235453257</v>
      </c>
      <c r="E59" s="64">
        <f>Dollars!E59/(Population!E59)</f>
        <v>39.660397241026949</v>
      </c>
      <c r="F59" s="64">
        <f>Dollars!F59/(Population!F59)</f>
        <v>7.0532452117011983</v>
      </c>
      <c r="G59" s="64">
        <f>Dollars!G59/(Population!G59)</f>
        <v>34.138646410162295</v>
      </c>
      <c r="H59" s="35">
        <f t="shared" si="0"/>
        <v>19</v>
      </c>
      <c r="I59" s="19">
        <f t="shared" si="1"/>
        <v>3.8401332132231749</v>
      </c>
      <c r="J59" s="17">
        <f t="shared" si="2"/>
        <v>-0.49818053069162738</v>
      </c>
    </row>
    <row r="60" spans="1:10">
      <c r="A60" s="42" t="s">
        <v>49</v>
      </c>
      <c r="B60" s="63">
        <f>Dollars!B60/(Population!B60)</f>
        <v>143.56375568776039</v>
      </c>
      <c r="C60" s="64">
        <f>Dollars!C60/(Population!C60)</f>
        <v>87.245076111968515</v>
      </c>
      <c r="D60" s="64">
        <f>Dollars!D60/(Population!D60)</f>
        <v>92.144617469286246</v>
      </c>
      <c r="E60" s="64">
        <f>Dollars!E60/(Population!E60)</f>
        <v>80.761816972003587</v>
      </c>
      <c r="F60" s="64">
        <f>Dollars!F60/(Population!F60)</f>
        <v>123.72277826780433</v>
      </c>
      <c r="G60" s="64">
        <f>Dollars!G60/(Population!G60)</f>
        <v>130.98696303156063</v>
      </c>
      <c r="H60" s="35">
        <f t="shared" si="0"/>
        <v>5</v>
      </c>
      <c r="I60" s="19">
        <f t="shared" si="1"/>
        <v>5.8713398336663621E-2</v>
      </c>
      <c r="J60" s="17">
        <f t="shared" si="2"/>
        <v>-8.7604232669652837E-2</v>
      </c>
    </row>
    <row r="61" spans="1:10">
      <c r="A61" s="42" t="s">
        <v>50</v>
      </c>
      <c r="B61" s="63">
        <f>Dollars!B61/(Population!B61)</f>
        <v>12.728778291317273</v>
      </c>
      <c r="C61" s="64">
        <f>Dollars!C61/(Population!C61)</f>
        <v>4.5760803172682056</v>
      </c>
      <c r="D61" s="64">
        <f>Dollars!D61/(Population!D61)</f>
        <v>23.723778620721173</v>
      </c>
      <c r="E61" s="64">
        <f>Dollars!E61/(Population!E61)</f>
        <v>12.762978462142119</v>
      </c>
      <c r="F61" s="64">
        <f>Dollars!F61/(Population!F61)</f>
        <v>16.649663886479193</v>
      </c>
      <c r="G61" s="64">
        <f>Dollars!G61/(Population!G61)</f>
        <v>6.2472911322575237</v>
      </c>
      <c r="H61" s="35">
        <f t="shared" si="0"/>
        <v>37</v>
      </c>
      <c r="I61" s="19">
        <f t="shared" si="1"/>
        <v>-0.62477974481329901</v>
      </c>
      <c r="J61" s="17">
        <f t="shared" si="2"/>
        <v>-0.50919946995077991</v>
      </c>
    </row>
    <row r="62" spans="1:10">
      <c r="A62" s="42" t="s">
        <v>51</v>
      </c>
      <c r="B62" s="63">
        <f>Dollars!B62/(Population!B62)</f>
        <v>16.530082270219459</v>
      </c>
      <c r="C62" s="64">
        <f>Dollars!C62/(Population!C62)</f>
        <v>1.6485536414626627</v>
      </c>
      <c r="D62" s="64">
        <f>Dollars!D62/(Population!D62)</f>
        <v>2.0224944529718805</v>
      </c>
      <c r="E62" s="64">
        <f>Dollars!E62/(Population!E62)</f>
        <v>1.1319631907131584</v>
      </c>
      <c r="F62" s="64">
        <f>Dollars!F62/(Population!F62)</f>
        <v>7.8462632225262299</v>
      </c>
      <c r="G62" s="64">
        <f>Dollars!G62/(Population!G62)</f>
        <v>0.64714307902048429</v>
      </c>
      <c r="H62" s="35">
        <f t="shared" si="0"/>
        <v>48</v>
      </c>
      <c r="I62" s="19">
        <f t="shared" si="1"/>
        <v>-0.91752212987673309</v>
      </c>
      <c r="J62" s="17">
        <f t="shared" si="2"/>
        <v>-0.96085058329162853</v>
      </c>
    </row>
    <row r="63" spans="1:10">
      <c r="A63" s="43" t="s">
        <v>54</v>
      </c>
      <c r="B63" s="63">
        <f>Dollars!B63/(Population!B63)</f>
        <v>2.8706464207917355</v>
      </c>
      <c r="C63" s="64">
        <f>Dollars!C63/(Population!C63)</f>
        <v>0</v>
      </c>
      <c r="D63" s="64">
        <f>Dollars!D63/(Population!D63)</f>
        <v>17.723520174683014</v>
      </c>
      <c r="E63" s="64">
        <f>Dollars!E63/(Population!E63)</f>
        <v>0</v>
      </c>
      <c r="F63" s="64">
        <f>Dollars!F63/(Population!F63)</f>
        <v>0</v>
      </c>
      <c r="G63" s="64">
        <f>Dollars!G63/(Population!G63)</f>
        <v>0</v>
      </c>
      <c r="H63" s="35">
        <f t="shared" si="0"/>
        <v>51</v>
      </c>
      <c r="I63" s="30" t="s">
        <v>68</v>
      </c>
      <c r="J63" s="17">
        <f t="shared" si="2"/>
        <v>-1</v>
      </c>
    </row>
    <row r="64" spans="1:10">
      <c r="A64" s="44" t="s">
        <v>52</v>
      </c>
      <c r="B64" s="65" t="s">
        <v>68</v>
      </c>
      <c r="C64" s="66" t="s">
        <v>68</v>
      </c>
      <c r="D64" s="66" t="s">
        <v>68</v>
      </c>
      <c r="E64" s="66" t="s">
        <v>68</v>
      </c>
      <c r="F64" s="66" t="s">
        <v>68</v>
      </c>
      <c r="G64" s="66" t="s">
        <v>68</v>
      </c>
      <c r="H64" s="41"/>
      <c r="I64" s="67" t="s">
        <v>68</v>
      </c>
      <c r="J64" s="33" t="s">
        <v>68</v>
      </c>
    </row>
    <row r="66" spans="1:1">
      <c r="A66" s="51" t="s">
        <v>72</v>
      </c>
    </row>
  </sheetData>
  <mergeCells count="1">
    <mergeCell ref="I9:J9"/>
  </mergeCells>
  <conditionalFormatting sqref="J12:J63">
    <cfRule type="top10" dxfId="29" priority="10" rank="10"/>
    <cfRule type="top10" dxfId="28" priority="9" bottom="1" rank="10"/>
  </conditionalFormatting>
  <conditionalFormatting sqref="I12:I63">
    <cfRule type="top10" dxfId="27" priority="8" rank="10"/>
    <cfRule type="top10" dxfId="26" priority="7" bottom="1" rank="10"/>
  </conditionalFormatting>
  <conditionalFormatting sqref="B12:B63">
    <cfRule type="top10" dxfId="25" priority="6" rank="10"/>
  </conditionalFormatting>
  <conditionalFormatting sqref="C12:C63">
    <cfRule type="top10" dxfId="24" priority="5" rank="10"/>
  </conditionalFormatting>
  <conditionalFormatting sqref="D12:D63">
    <cfRule type="top10" dxfId="23" priority="4" rank="10"/>
  </conditionalFormatting>
  <conditionalFormatting sqref="E12:E63">
    <cfRule type="top10" dxfId="22" priority="3" rank="10"/>
  </conditionalFormatting>
  <conditionalFormatting sqref="F12:F63">
    <cfRule type="top10" dxfId="21" priority="2" rank="10"/>
  </conditionalFormatting>
  <conditionalFormatting sqref="G12:G63">
    <cfRule type="top10" dxfId="20" priority="1" rank="10"/>
  </conditionalFormatting>
  <hyperlinks>
    <hyperlink ref="B3" r:id="rId1" display="National Venture Capital Association and PricewaterhouseCoopers Moneytree Survey"/>
    <hyperlink ref="B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defaultRowHeight="15"/>
  <cols>
    <col min="8" max="8" width="14.28515625" customWidth="1"/>
    <col min="9" max="9" width="19.7109375" customWidth="1"/>
    <col min="10" max="10" width="16" customWidth="1"/>
  </cols>
  <sheetData>
    <row r="1" spans="1:10" ht="21">
      <c r="A1" s="11" t="s">
        <v>77</v>
      </c>
    </row>
    <row r="2" spans="1:10" ht="21">
      <c r="A2" s="11"/>
    </row>
    <row r="3" spans="1:10">
      <c r="A3" t="s">
        <v>57</v>
      </c>
      <c r="B3" s="12" t="s">
        <v>76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77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64</v>
      </c>
      <c r="J9" s="79"/>
    </row>
    <row r="10" spans="1:10">
      <c r="A10" s="21" t="s">
        <v>56</v>
      </c>
      <c r="B10" s="23">
        <v>2008</v>
      </c>
      <c r="C10" s="22">
        <v>2009</v>
      </c>
      <c r="D10" s="22">
        <v>2010</v>
      </c>
      <c r="E10" s="22">
        <v>2011</v>
      </c>
      <c r="F10" s="22">
        <v>2012</v>
      </c>
      <c r="G10" s="22">
        <v>2013</v>
      </c>
      <c r="H10" s="14" t="s">
        <v>66</v>
      </c>
      <c r="I10" s="36" t="s">
        <v>63</v>
      </c>
      <c r="J10" s="37" t="s">
        <v>65</v>
      </c>
    </row>
    <row r="11" spans="1:10">
      <c r="A11" s="42" t="s">
        <v>55</v>
      </c>
      <c r="B11" s="69">
        <f>Deals!B11/(Population!B11/100000)</f>
        <v>1.3693641425283876</v>
      </c>
      <c r="C11" s="69">
        <f>Deals!C11/(Population!C11/100000)</f>
        <v>1.0204993997685066</v>
      </c>
      <c r="D11" s="69">
        <f>Deals!D11/(Population!D11/100000)</f>
        <v>1.1676989827198494</v>
      </c>
      <c r="E11" s="69">
        <f>Deals!E11/(Population!E11/100000)</f>
        <v>1.2635495226234803</v>
      </c>
      <c r="F11" s="69">
        <f>Deals!F11/(Population!F11/100000)</f>
        <v>1.2291568820113099</v>
      </c>
      <c r="G11" s="69">
        <f>Deals!G11/(Population!G11/100000)</f>
        <v>1.2637252623446986</v>
      </c>
      <c r="H11" s="16"/>
      <c r="I11" s="30">
        <f>(G11-F11)/F11</f>
        <v>2.8123651943292492E-2</v>
      </c>
      <c r="J11" s="31">
        <f>(G11-B11)/B11</f>
        <v>-7.7144476697511455E-2</v>
      </c>
    </row>
    <row r="12" spans="1:10">
      <c r="A12" s="42" t="s">
        <v>53</v>
      </c>
      <c r="B12" s="69">
        <f>Deals!B12/(Population!B12/100000)</f>
        <v>0</v>
      </c>
      <c r="C12" s="69">
        <f>Deals!C12/(Population!C12/100000)</f>
        <v>0</v>
      </c>
      <c r="D12" s="69">
        <f>Deals!D12/(Population!D12/100000)</f>
        <v>0</v>
      </c>
      <c r="E12" s="69">
        <f>Deals!E12/(Population!E12/100000)</f>
        <v>0</v>
      </c>
      <c r="F12" s="69">
        <f>Deals!F12/(Population!F12/100000)</f>
        <v>0</v>
      </c>
      <c r="G12" s="69">
        <f>Deals!G12/(Population!G12/100000)</f>
        <v>0</v>
      </c>
      <c r="H12" s="35">
        <f>RANK(G12,$G$12:$G$63)</f>
        <v>51</v>
      </c>
      <c r="I12" s="30" t="s">
        <v>68</v>
      </c>
      <c r="J12" s="31" t="s">
        <v>68</v>
      </c>
    </row>
    <row r="13" spans="1:10">
      <c r="A13" s="42" t="s">
        <v>2</v>
      </c>
      <c r="B13" s="69">
        <f>Deals!B13/(Population!B13/100000)</f>
        <v>0.19241195656449736</v>
      </c>
      <c r="C13" s="69">
        <f>Deals!C13/(Population!C13/100000)</f>
        <v>0.21237248094381728</v>
      </c>
      <c r="D13" s="69">
        <f>Deals!D13/(Population!D13/100000)</f>
        <v>4.1792304782920321E-2</v>
      </c>
      <c r="E13" s="69">
        <f>Deals!E13/(Population!E13/100000)</f>
        <v>4.1652548188353657E-2</v>
      </c>
      <c r="F13" s="69">
        <f>Deals!F13/(Population!F13/100000)</f>
        <v>0.12454520243577204</v>
      </c>
      <c r="G13" s="69">
        <f>Deals!G13/(Population!G13/100000)</f>
        <v>0.10343995786269876</v>
      </c>
      <c r="H13" s="35">
        <f t="shared" ref="H13:H63" si="0">RANK(G13,$G$12:$G$63)</f>
        <v>45</v>
      </c>
      <c r="I13" s="30">
        <f>(G13-F13)/F13</f>
        <v>-0.16945851112938096</v>
      </c>
      <c r="J13" s="31">
        <f t="shared" ref="J13:J63" si="1">(G13-B13)/B13</f>
        <v>-0.46240368992856629</v>
      </c>
    </row>
    <row r="14" spans="1:10">
      <c r="A14" s="42" t="s">
        <v>3</v>
      </c>
      <c r="B14" s="69">
        <f>Deals!B14/(Population!B14/100000)</f>
        <v>0</v>
      </c>
      <c r="C14" s="69">
        <f>Deals!C14/(Population!C14/100000)</f>
        <v>0</v>
      </c>
      <c r="D14" s="69">
        <f>Deals!D14/(Population!D14/100000)</f>
        <v>3.4219855729088249E-2</v>
      </c>
      <c r="E14" s="69">
        <f>Deals!E14/(Population!E14/100000)</f>
        <v>0</v>
      </c>
      <c r="F14" s="69">
        <f>Deals!F14/(Population!F14/100000)</f>
        <v>3.3900281643539892E-2</v>
      </c>
      <c r="G14" s="69">
        <f>Deals!G14/(Population!G14/100000)</f>
        <v>0.20274564916284632</v>
      </c>
      <c r="H14" s="35">
        <f t="shared" si="0"/>
        <v>39</v>
      </c>
      <c r="I14" s="30">
        <f t="shared" ref="I14:I62" si="2">(G14-F14)/F14</f>
        <v>4.9806479277874063</v>
      </c>
      <c r="J14" s="31" t="s">
        <v>68</v>
      </c>
    </row>
    <row r="15" spans="1:10">
      <c r="A15" s="42" t="s">
        <v>4</v>
      </c>
      <c r="B15" s="69">
        <f>Deals!B15/(Population!B15/100000)</f>
        <v>0.33849398180779483</v>
      </c>
      <c r="C15" s="69">
        <f>Deals!C15/(Population!C15/100000)</f>
        <v>0.27290184721195893</v>
      </c>
      <c r="D15" s="69">
        <f>Deals!D15/(Population!D15/100000)</f>
        <v>0.24965711156084064</v>
      </c>
      <c r="E15" s="69">
        <f>Deals!E15/(Population!E15/100000)</f>
        <v>0.34009419990984407</v>
      </c>
      <c r="F15" s="69">
        <f>Deals!F15/(Population!F15/100000)</f>
        <v>0.27476096177937642</v>
      </c>
      <c r="G15" s="69">
        <f>Deals!G15/(Population!G15/100000)</f>
        <v>0.37726601056586284</v>
      </c>
      <c r="H15" s="35">
        <f t="shared" si="0"/>
        <v>30</v>
      </c>
      <c r="I15" s="30">
        <f t="shared" si="2"/>
        <v>0.37306991547363427</v>
      </c>
      <c r="J15" s="31">
        <f t="shared" si="1"/>
        <v>0.11454274179705717</v>
      </c>
    </row>
    <row r="16" spans="1:10">
      <c r="A16" s="42" t="s">
        <v>5</v>
      </c>
      <c r="B16" s="69">
        <f>Deals!B16/(Population!B16/100000)</f>
        <v>4.6308989047705387</v>
      </c>
      <c r="C16" s="69">
        <f>Deals!C16/(Population!C16/100000)</f>
        <v>3.4738695747031301</v>
      </c>
      <c r="D16" s="69">
        <f>Deals!D16/(Population!D16/100000)</f>
        <v>3.8839007252474791</v>
      </c>
      <c r="E16" s="69">
        <f>Deals!E16/(Population!E16/100000)</f>
        <v>4.2316321083820272</v>
      </c>
      <c r="F16" s="69">
        <f>Deals!F16/(Population!F16/100000)</f>
        <v>4.2158030086307114</v>
      </c>
      <c r="G16" s="69">
        <f>Deals!G16/(Population!G16/100000)</f>
        <v>4.1713927450793022</v>
      </c>
      <c r="H16" s="35">
        <f t="shared" si="0"/>
        <v>3</v>
      </c>
      <c r="I16" s="30">
        <f t="shared" si="2"/>
        <v>-1.0534235935714086E-2</v>
      </c>
      <c r="J16" s="31">
        <f t="shared" si="1"/>
        <v>-9.9226126318126773E-2</v>
      </c>
    </row>
    <row r="17" spans="1:10">
      <c r="A17" s="42" t="s">
        <v>6</v>
      </c>
      <c r="B17" s="69">
        <f>Deals!B17/(Population!B17/100000)</f>
        <v>2.3301932459652703</v>
      </c>
      <c r="C17" s="69">
        <f>Deals!C17/(Population!C17/100000)</f>
        <v>1.850839086855699</v>
      </c>
      <c r="D17" s="69">
        <f>Deals!D17/(Population!D17/100000)</f>
        <v>1.7233879191695409</v>
      </c>
      <c r="E17" s="69">
        <f>Deals!E17/(Population!E17/100000)</f>
        <v>2.0904970303219756</v>
      </c>
      <c r="F17" s="69">
        <f>Deals!F17/(Population!F17/100000)</f>
        <v>2.0233326871515294</v>
      </c>
      <c r="G17" s="69">
        <f>Deals!G17/(Population!G17/100000)</f>
        <v>1.4995158841439862</v>
      </c>
      <c r="H17" s="35">
        <f t="shared" si="0"/>
        <v>8</v>
      </c>
      <c r="I17" s="30">
        <f t="shared" si="2"/>
        <v>-0.25888812370494463</v>
      </c>
      <c r="J17" s="31">
        <f t="shared" si="1"/>
        <v>-0.35648432303183525</v>
      </c>
    </row>
    <row r="18" spans="1:10">
      <c r="A18" s="42" t="s">
        <v>7</v>
      </c>
      <c r="B18" s="69">
        <f>Deals!B18/(Population!B18/100000)</f>
        <v>1.1989955842705482</v>
      </c>
      <c r="C18" s="69">
        <f>Deals!C18/(Population!C18/100000)</f>
        <v>1.1937624208137596</v>
      </c>
      <c r="D18" s="69">
        <f>Deals!D18/(Population!D18/100000)</f>
        <v>1.7601649526012724</v>
      </c>
      <c r="E18" s="69">
        <f>Deals!E18/(Population!E18/100000)</f>
        <v>1.5603458172144038</v>
      </c>
      <c r="F18" s="69">
        <f>Deals!F18/(Population!F18/100000)</f>
        <v>1.392073256463048</v>
      </c>
      <c r="G18" s="69">
        <f>Deals!G18/(Population!G18/100000)</f>
        <v>1.4738270561277835</v>
      </c>
      <c r="H18" s="35">
        <f t="shared" si="0"/>
        <v>9</v>
      </c>
      <c r="I18" s="30">
        <f t="shared" si="2"/>
        <v>5.872808725056175E-2</v>
      </c>
      <c r="J18" s="31">
        <f t="shared" si="1"/>
        <v>0.22921808508947836</v>
      </c>
    </row>
    <row r="19" spans="1:10">
      <c r="A19" s="42" t="s">
        <v>8</v>
      </c>
      <c r="B19" s="69">
        <f>Deals!B19/(Population!B19/100000)</f>
        <v>2.3725837776278906</v>
      </c>
      <c r="C19" s="69">
        <f>Deals!C19/(Population!C19/100000)</f>
        <v>1.5008579904845603</v>
      </c>
      <c r="D19" s="69">
        <f>Deals!D19/(Population!D19/100000)</f>
        <v>2.6440818012807275</v>
      </c>
      <c r="E19" s="69">
        <f>Deals!E19/(Population!E19/100000)</f>
        <v>1.7752701638412971</v>
      </c>
      <c r="F19" s="69">
        <f>Deals!F19/(Population!F19/100000)</f>
        <v>4.2625274893555218</v>
      </c>
      <c r="G19" s="69">
        <f>Deals!G19/(Population!G19/100000)</f>
        <v>5.1048110523800023</v>
      </c>
      <c r="H19" s="35">
        <f t="shared" si="0"/>
        <v>2</v>
      </c>
      <c r="I19" s="30">
        <f t="shared" si="2"/>
        <v>0.19760190758366947</v>
      </c>
      <c r="J19" s="31">
        <f t="shared" si="1"/>
        <v>1.1515830549443411</v>
      </c>
    </row>
    <row r="20" spans="1:10">
      <c r="A20" s="42" t="s">
        <v>9</v>
      </c>
      <c r="B20" s="69">
        <f>Deals!B20/(Population!B20/100000)</f>
        <v>1.0271498531746348</v>
      </c>
      <c r="C20" s="69">
        <f>Deals!C20/(Population!C20/100000)</f>
        <v>0.79085143065023811</v>
      </c>
      <c r="D20" s="69">
        <f>Deals!D20/(Population!D20/100000)</f>
        <v>1.0003212142565781</v>
      </c>
      <c r="E20" s="69">
        <f>Deals!E20/(Population!E20/100000)</f>
        <v>1.101339779842178</v>
      </c>
      <c r="F20" s="69">
        <f>Deals!F20/(Population!F20/100000)</f>
        <v>0.76331466120278768</v>
      </c>
      <c r="G20" s="69">
        <f>Deals!G20/(Population!G20/100000)</f>
        <v>0.5401032029200139</v>
      </c>
      <c r="H20" s="35">
        <f t="shared" si="0"/>
        <v>24</v>
      </c>
      <c r="I20" s="30">
        <f t="shared" si="2"/>
        <v>-0.29242391064656076</v>
      </c>
      <c r="J20" s="31">
        <f t="shared" si="1"/>
        <v>-0.47417292496250185</v>
      </c>
    </row>
    <row r="21" spans="1:10">
      <c r="A21" s="42" t="s">
        <v>10</v>
      </c>
      <c r="B21" s="69">
        <f>Deals!B21/(Population!B21/100000)</f>
        <v>0.23882051324916503</v>
      </c>
      <c r="C21" s="69">
        <f>Deals!C21/(Population!C21/100000)</f>
        <v>0.19959036505023822</v>
      </c>
      <c r="D21" s="69">
        <f>Deals!D21/(Population!D21/100000)</f>
        <v>0.24408292579443949</v>
      </c>
      <c r="E21" s="69">
        <f>Deals!E21/(Population!E21/100000)</f>
        <v>0.28820736173828232</v>
      </c>
      <c r="F21" s="69">
        <f>Deals!F21/(Population!F21/100000)</f>
        <v>0.17597661457120528</v>
      </c>
      <c r="G21" s="69">
        <f>Deals!G21/(Population!G21/100000)</f>
        <v>0.24037404246744465</v>
      </c>
      <c r="H21" s="35">
        <f t="shared" si="0"/>
        <v>35</v>
      </c>
      <c r="I21" s="30">
        <f t="shared" si="2"/>
        <v>0.36594310018495263</v>
      </c>
      <c r="J21" s="31">
        <f t="shared" si="1"/>
        <v>6.505007451595224E-3</v>
      </c>
    </row>
    <row r="22" spans="1:10">
      <c r="A22" s="42" t="s">
        <v>11</v>
      </c>
      <c r="B22" s="69">
        <f>Deals!B22/(Population!B22/100000)</f>
        <v>0.82492613302057638</v>
      </c>
      <c r="C22" s="69">
        <f>Deals!C22/(Population!C22/100000)</f>
        <v>0.46799280227070111</v>
      </c>
      <c r="D22" s="69">
        <f>Deals!D22/(Population!D22/100000)</f>
        <v>0.7103700018778476</v>
      </c>
      <c r="E22" s="69">
        <f>Deals!E22/(Population!E22/100000)</f>
        <v>0.61160951056866331</v>
      </c>
      <c r="F22" s="69">
        <f>Deals!F22/(Population!F22/100000)</f>
        <v>0.554678938719676</v>
      </c>
      <c r="G22" s="69">
        <f>Deals!G22/(Population!G22/100000)</f>
        <v>0.4103214047563456</v>
      </c>
      <c r="H22" s="35">
        <f t="shared" si="0"/>
        <v>29</v>
      </c>
      <c r="I22" s="30">
        <f t="shared" si="2"/>
        <v>-0.26025421894788381</v>
      </c>
      <c r="J22" s="31">
        <f t="shared" si="1"/>
        <v>-0.5025961860925664</v>
      </c>
    </row>
    <row r="23" spans="1:10">
      <c r="A23" s="42" t="s">
        <v>12</v>
      </c>
      <c r="B23" s="69">
        <f>Deals!B23/(Population!B23/100000)</f>
        <v>0.54369734388313307</v>
      </c>
      <c r="C23" s="69">
        <f>Deals!C23/(Population!C23/100000)</f>
        <v>0.23162839393504214</v>
      </c>
      <c r="D23" s="69">
        <f>Deals!D23/(Population!D23/100000)</f>
        <v>0.21998473305952568</v>
      </c>
      <c r="E23" s="69">
        <f>Deals!E23/(Population!E23/100000)</f>
        <v>0.21788122132592344</v>
      </c>
      <c r="F23" s="69">
        <f>Deals!F23/(Population!F23/100000)</f>
        <v>0.21581336460229195</v>
      </c>
      <c r="G23" s="69">
        <f>Deals!G23/(Population!G23/100000)</f>
        <v>0.21366699571384007</v>
      </c>
      <c r="H23" s="35">
        <f t="shared" si="0"/>
        <v>37</v>
      </c>
      <c r="I23" s="30">
        <f t="shared" si="2"/>
        <v>-9.9454864271602324E-3</v>
      </c>
      <c r="J23" s="31">
        <f t="shared" si="1"/>
        <v>-0.6070111467019278</v>
      </c>
    </row>
    <row r="24" spans="1:10">
      <c r="A24" s="42" t="s">
        <v>13</v>
      </c>
      <c r="B24" s="69">
        <f>Deals!B24/(Population!B24/100000)</f>
        <v>0.26720222900099433</v>
      </c>
      <c r="C24" s="69">
        <f>Deals!C24/(Population!C24/100000)</f>
        <v>0.29921645185141843</v>
      </c>
      <c r="D24" s="69">
        <f>Deals!D24/(Population!D24/100000)</f>
        <v>6.5567020313318569E-2</v>
      </c>
      <c r="E24" s="69">
        <f>Deals!E24/(Population!E24/100000)</f>
        <v>9.7907967815692817E-2</v>
      </c>
      <c r="F24" s="69">
        <f>Deals!F24/(Population!F24/100000)</f>
        <v>3.2519912755578056E-2</v>
      </c>
      <c r="G24" s="69">
        <f>Deals!G24/(Population!G24/100000)</f>
        <v>6.4716206491294379E-2</v>
      </c>
      <c r="H24" s="35">
        <f t="shared" si="0"/>
        <v>48</v>
      </c>
      <c r="I24" s="30">
        <f t="shared" si="2"/>
        <v>0.99004858892783387</v>
      </c>
      <c r="J24" s="31">
        <f t="shared" si="1"/>
        <v>-0.75780064884468623</v>
      </c>
    </row>
    <row r="25" spans="1:10">
      <c r="A25" s="42" t="s">
        <v>14</v>
      </c>
      <c r="B25" s="69">
        <f>Deals!B25/(Population!B25/100000)</f>
        <v>0.39279714776897767</v>
      </c>
      <c r="C25" s="69">
        <f>Deals!C25/(Population!C25/100000)</f>
        <v>0.25876552027072047</v>
      </c>
      <c r="D25" s="69">
        <f>Deals!D25/(Population!D25/100000)</f>
        <v>0.25466060744194696</v>
      </c>
      <c r="E25" s="69">
        <f>Deals!E25/(Population!E25/100000)</f>
        <v>0.18940230944549319</v>
      </c>
      <c r="F25" s="69">
        <f>Deals!F25/(Population!F25/100000)</f>
        <v>0.25069096697773235</v>
      </c>
      <c r="G25" s="69">
        <f>Deals!G25/(Population!G25/100000)</f>
        <v>0.12405901239101416</v>
      </c>
      <c r="H25" s="35">
        <f t="shared" si="0"/>
        <v>43</v>
      </c>
      <c r="I25" s="30">
        <f t="shared" si="2"/>
        <v>-0.50513170104755423</v>
      </c>
      <c r="J25" s="31">
        <f t="shared" si="1"/>
        <v>-0.68416519036441925</v>
      </c>
    </row>
    <row r="26" spans="1:10">
      <c r="A26" s="42" t="s">
        <v>15</v>
      </c>
      <c r="B26" s="69">
        <f>Deals!B26/(Population!B26/100000)</f>
        <v>0.6073369101843703</v>
      </c>
      <c r="C26" s="69">
        <f>Deals!C26/(Population!C26/100000)</f>
        <v>0.42601283971716153</v>
      </c>
      <c r="D26" s="69">
        <f>Deals!D26/(Population!D26/100000)</f>
        <v>0.5841260248004333</v>
      </c>
      <c r="E26" s="69">
        <f>Deals!E26/(Population!E26/100000)</f>
        <v>0.78562722221660453</v>
      </c>
      <c r="F26" s="69">
        <f>Deals!F26/(Population!F26/100000)</f>
        <v>0.64500125580967405</v>
      </c>
      <c r="G26" s="69">
        <f>Deals!G26/(Population!G26/100000)</f>
        <v>0.69864195647693494</v>
      </c>
      <c r="H26" s="35">
        <f t="shared" si="0"/>
        <v>20</v>
      </c>
      <c r="I26" s="30">
        <f t="shared" si="2"/>
        <v>8.3163715084438705E-2</v>
      </c>
      <c r="J26" s="31">
        <f t="shared" si="1"/>
        <v>0.15033673198759978</v>
      </c>
    </row>
    <row r="27" spans="1:10">
      <c r="A27" s="42" t="s">
        <v>16</v>
      </c>
      <c r="B27" s="69">
        <f>Deals!B27/(Population!B27/100000)</f>
        <v>0.21915032600959033</v>
      </c>
      <c r="C27" s="69">
        <f>Deals!C27/(Population!C27/100000)</f>
        <v>0.23353162243915063</v>
      </c>
      <c r="D27" s="69">
        <f>Deals!D27/(Population!D27/100000)</f>
        <v>0.26194286101697006</v>
      </c>
      <c r="E27" s="69">
        <f>Deals!E27/(Population!E27/100000)</f>
        <v>0.2148446611715541</v>
      </c>
      <c r="F27" s="69">
        <f>Deals!F27/(Population!F27/100000)</f>
        <v>0.26002702445569459</v>
      </c>
      <c r="G27" s="69">
        <f>Deals!G27/(Population!G27/100000)</f>
        <v>0.22827916167369414</v>
      </c>
      <c r="H27" s="35">
        <f t="shared" si="0"/>
        <v>36</v>
      </c>
      <c r="I27" s="30">
        <f t="shared" si="2"/>
        <v>-0.12209447402037206</v>
      </c>
      <c r="J27" s="31">
        <f t="shared" si="1"/>
        <v>4.1655587880368064E-2</v>
      </c>
    </row>
    <row r="28" spans="1:10">
      <c r="A28" s="42" t="s">
        <v>17</v>
      </c>
      <c r="B28" s="69">
        <f>Deals!B28/(Population!B28/100000)</f>
        <v>0.8936949819026766</v>
      </c>
      <c r="C28" s="69">
        <f>Deals!C28/(Population!C28/100000)</f>
        <v>0.60310485474574338</v>
      </c>
      <c r="D28" s="69">
        <f>Deals!D28/(Population!D28/100000)</f>
        <v>1.2592211717053003</v>
      </c>
      <c r="E28" s="69">
        <f>Deals!E28/(Population!E28/100000)</f>
        <v>1.6030399212698307</v>
      </c>
      <c r="F28" s="69">
        <f>Deals!F28/(Population!F28/100000)</f>
        <v>0.41588716703900119</v>
      </c>
      <c r="G28" s="69">
        <f>Deals!G28/(Population!G28/100000)</f>
        <v>0.31099287238891249</v>
      </c>
      <c r="H28" s="35">
        <f t="shared" si="0"/>
        <v>33</v>
      </c>
      <c r="I28" s="30">
        <f t="shared" si="2"/>
        <v>-0.2522181566623139</v>
      </c>
      <c r="J28" s="31">
        <f t="shared" si="1"/>
        <v>-0.65201452544042637</v>
      </c>
    </row>
    <row r="29" spans="1:10">
      <c r="A29" s="42" t="s">
        <v>18</v>
      </c>
      <c r="B29" s="69">
        <f>Deals!B29/(Population!B29/100000)</f>
        <v>0.20989143715232358</v>
      </c>
      <c r="C29" s="69">
        <f>Deals!C29/(Population!C29/100000)</f>
        <v>0.23179735903996954</v>
      </c>
      <c r="D29" s="69">
        <f>Deals!D29/(Population!D29/100000)</f>
        <v>0.34501016399943146</v>
      </c>
      <c r="E29" s="69">
        <f>Deals!E29/(Population!E29/100000)</f>
        <v>0.20609732052873581</v>
      </c>
      <c r="F29" s="69">
        <f>Deals!F29/(Population!F29/100000)</f>
        <v>0.15982720396006148</v>
      </c>
      <c r="G29" s="69">
        <f>Deals!G29/(Population!G29/100000)</f>
        <v>0.13650960857007322</v>
      </c>
      <c r="H29" s="35">
        <f t="shared" si="0"/>
        <v>42</v>
      </c>
      <c r="I29" s="30">
        <f t="shared" si="2"/>
        <v>-0.14589253151056183</v>
      </c>
      <c r="J29" s="31">
        <f t="shared" si="1"/>
        <v>-0.34961801957168598</v>
      </c>
    </row>
    <row r="30" spans="1:10">
      <c r="A30" s="42" t="s">
        <v>19</v>
      </c>
      <c r="B30" s="69">
        <f>Deals!B30/(Population!B30/100000)</f>
        <v>0.22464272259791221</v>
      </c>
      <c r="C30" s="69">
        <f>Deals!C30/(Population!C30/100000)</f>
        <v>0.24487564324379196</v>
      </c>
      <c r="D30" s="69">
        <f>Deals!D30/(Population!D30/100000)</f>
        <v>6.6000908172496459E-2</v>
      </c>
      <c r="E30" s="69">
        <f>Deals!E30/(Population!E30/100000)</f>
        <v>0.17485585866575801</v>
      </c>
      <c r="F30" s="69">
        <f>Deals!F30/(Population!F30/100000)</f>
        <v>6.518715013513296E-2</v>
      </c>
      <c r="G30" s="69">
        <f>Deals!G30/(Population!G30/100000)</f>
        <v>0.15133597234443202</v>
      </c>
      <c r="H30" s="35">
        <f t="shared" si="0"/>
        <v>41</v>
      </c>
      <c r="I30" s="30">
        <f t="shared" si="2"/>
        <v>1.3215614124979012</v>
      </c>
      <c r="J30" s="31">
        <f t="shared" si="1"/>
        <v>-0.32632595174112033</v>
      </c>
    </row>
    <row r="31" spans="1:10">
      <c r="A31" s="42" t="s">
        <v>20</v>
      </c>
      <c r="B31" s="69">
        <f>Deals!B31/(Population!B31/100000)</f>
        <v>6.9228000816065167</v>
      </c>
      <c r="C31" s="69">
        <f>Deals!C31/(Population!C31/100000)</f>
        <v>5.1868580789181982</v>
      </c>
      <c r="D31" s="69">
        <f>Deals!D31/(Population!D31/100000)</f>
        <v>5.6679124392851534</v>
      </c>
      <c r="E31" s="69">
        <f>Deals!E31/(Population!E31/100000)</f>
        <v>5.9791546988965809</v>
      </c>
      <c r="F31" s="69">
        <f>Deals!F31/(Population!F31/100000)</f>
        <v>6.3954946824847569</v>
      </c>
      <c r="G31" s="69">
        <f>Deals!G31/(Population!G31/100000)</f>
        <v>5.3490126141072887</v>
      </c>
      <c r="H31" s="35">
        <f t="shared" si="0"/>
        <v>1</v>
      </c>
      <c r="I31" s="30">
        <f t="shared" si="2"/>
        <v>-0.16362801008082339</v>
      </c>
      <c r="J31" s="31">
        <f t="shared" si="1"/>
        <v>-0.22733394709471549</v>
      </c>
    </row>
    <row r="32" spans="1:10">
      <c r="A32" s="42" t="s">
        <v>21</v>
      </c>
      <c r="B32" s="69">
        <f>Deals!B32/(Population!B32/100000)</f>
        <v>1.8202205294367653</v>
      </c>
      <c r="C32" s="69">
        <f>Deals!C32/(Population!C32/100000)</f>
        <v>1.3510009162242578</v>
      </c>
      <c r="D32" s="69">
        <f>Deals!D32/(Population!D32/100000)</f>
        <v>1.2959650732228907</v>
      </c>
      <c r="E32" s="69">
        <f>Deals!E32/(Population!E32/100000)</f>
        <v>1.2499484182245217</v>
      </c>
      <c r="F32" s="69">
        <f>Deals!F32/(Population!F32/100000)</f>
        <v>0.96858587142481356</v>
      </c>
      <c r="G32" s="69">
        <f>Deals!G32/(Population!G32/100000)</f>
        <v>1.1975413632473544</v>
      </c>
      <c r="H32" s="35">
        <f t="shared" si="0"/>
        <v>12</v>
      </c>
      <c r="I32" s="30">
        <f t="shared" si="2"/>
        <v>0.23638120127205828</v>
      </c>
      <c r="J32" s="31">
        <f t="shared" si="1"/>
        <v>-0.34208995894694577</v>
      </c>
    </row>
    <row r="33" spans="1:10">
      <c r="A33" s="42" t="s">
        <v>22</v>
      </c>
      <c r="B33" s="69">
        <f>Deals!B33/(Population!B33/100000)</f>
        <v>0.30310125627893192</v>
      </c>
      <c r="C33" s="69">
        <f>Deals!C33/(Population!C33/100000)</f>
        <v>0.30342084243279799</v>
      </c>
      <c r="D33" s="69">
        <f>Deals!D33/(Population!D33/100000)</f>
        <v>0.5273602005776854</v>
      </c>
      <c r="E33" s="69">
        <f>Deals!E33/(Population!E33/100000)</f>
        <v>0.37655025740975595</v>
      </c>
      <c r="F33" s="69">
        <f>Deals!F33/(Population!F33/100000)</f>
        <v>0.45163684483489286</v>
      </c>
      <c r="G33" s="69">
        <f>Deals!G33/(Population!G33/100000)</f>
        <v>0.30113633797133482</v>
      </c>
      <c r="H33" s="35">
        <f t="shared" si="0"/>
        <v>34</v>
      </c>
      <c r="I33" s="30">
        <f t="shared" si="2"/>
        <v>-0.3332334564479062</v>
      </c>
      <c r="J33" s="31">
        <f t="shared" si="1"/>
        <v>-6.4827125156778007E-3</v>
      </c>
    </row>
    <row r="34" spans="1:10">
      <c r="A34" s="42" t="s">
        <v>23</v>
      </c>
      <c r="B34" s="69">
        <f>Deals!B34/(Population!B34/100000)</f>
        <v>0.43989064318610394</v>
      </c>
      <c r="C34" s="69">
        <f>Deals!C34/(Population!C34/100000)</f>
        <v>0.37112350217814388</v>
      </c>
      <c r="D34" s="69">
        <f>Deals!D34/(Population!D34/100000)</f>
        <v>0.31388752842833784</v>
      </c>
      <c r="E34" s="69">
        <f>Deals!E34/(Population!E34/100000)</f>
        <v>0.36457213560989726</v>
      </c>
      <c r="F34" s="69">
        <f>Deals!F34/(Population!F34/100000)</f>
        <v>0.4958250017025011</v>
      </c>
      <c r="G34" s="69">
        <f>Deals!G34/(Population!G34/100000)</f>
        <v>0.68717256984957586</v>
      </c>
      <c r="H34" s="35">
        <f t="shared" si="0"/>
        <v>21</v>
      </c>
      <c r="I34" s="30">
        <f t="shared" si="2"/>
        <v>0.38591754649331866</v>
      </c>
      <c r="J34" s="31">
        <f t="shared" si="1"/>
        <v>0.56214409306918289</v>
      </c>
    </row>
    <row r="35" spans="1:10">
      <c r="A35" s="42" t="s">
        <v>24</v>
      </c>
      <c r="B35" s="69">
        <f>Deals!B35/(Population!B35/100000)</f>
        <v>0.9176825380498902</v>
      </c>
      <c r="C35" s="69">
        <f>Deals!C35/(Population!C35/100000)</f>
        <v>0.70259203291017036</v>
      </c>
      <c r="D35" s="69">
        <f>Deals!D35/(Population!D35/100000)</f>
        <v>0.54610470107641007</v>
      </c>
      <c r="E35" s="69">
        <f>Deals!E35/(Population!E35/100000)</f>
        <v>0.87897981488311061</v>
      </c>
      <c r="F35" s="69">
        <f>Deals!F35/(Population!F35/100000)</f>
        <v>0.59483467871306028</v>
      </c>
      <c r="G35" s="69">
        <f>Deals!G35/(Population!G35/100000)</f>
        <v>0.71950675044923051</v>
      </c>
      <c r="H35" s="35">
        <f t="shared" si="0"/>
        <v>19</v>
      </c>
      <c r="I35" s="30">
        <f t="shared" si="2"/>
        <v>0.20959112875850039</v>
      </c>
      <c r="J35" s="31">
        <f t="shared" si="1"/>
        <v>-0.21595244475479577</v>
      </c>
    </row>
    <row r="36" spans="1:10">
      <c r="A36" s="42" t="s">
        <v>25</v>
      </c>
      <c r="B36" s="69">
        <f>Deals!B36/(Population!B36/100000)</f>
        <v>0.41972118760949478</v>
      </c>
      <c r="C36" s="69">
        <f>Deals!C36/(Population!C36/100000)</f>
        <v>0.20041485875762829</v>
      </c>
      <c r="D36" s="69">
        <f>Deals!D36/(Population!D36/100000)</f>
        <v>0.25016414937601555</v>
      </c>
      <c r="E36" s="69">
        <f>Deals!E36/(Population!E36/100000)</f>
        <v>0.38269136856256963</v>
      </c>
      <c r="F36" s="69">
        <f>Deals!F36/(Population!F36/100000)</f>
        <v>0.1991859271158774</v>
      </c>
      <c r="G36" s="69">
        <f>Deals!G36/(Population!G36/100000)</f>
        <v>0.59561518031174165</v>
      </c>
      <c r="H36" s="35">
        <f t="shared" si="0"/>
        <v>22</v>
      </c>
      <c r="I36" s="30">
        <f t="shared" si="2"/>
        <v>1.9902472977683787</v>
      </c>
      <c r="J36" s="31">
        <f t="shared" si="1"/>
        <v>0.419073418008855</v>
      </c>
    </row>
    <row r="37" spans="1:10">
      <c r="A37" s="42" t="s">
        <v>26</v>
      </c>
      <c r="B37" s="69">
        <f>Deals!B37/(Population!B37/100000)</f>
        <v>0</v>
      </c>
      <c r="C37" s="69">
        <f>Deals!C37/(Population!C37/100000)</f>
        <v>0.13550153861997102</v>
      </c>
      <c r="D37" s="69">
        <f>Deals!D37/(Population!D37/100000)</f>
        <v>0</v>
      </c>
      <c r="E37" s="69">
        <f>Deals!E37/(Population!E37/100000)</f>
        <v>3.3580869113189693E-2</v>
      </c>
      <c r="F37" s="69">
        <f>Deals!F37/(Population!F37/100000)</f>
        <v>0.1339382879338345</v>
      </c>
      <c r="G37" s="69">
        <f>Deals!G37/(Population!G37/100000)</f>
        <v>0.10029396160145386</v>
      </c>
      <c r="H37" s="35">
        <f t="shared" si="0"/>
        <v>46</v>
      </c>
      <c r="I37" s="30">
        <f t="shared" si="2"/>
        <v>-0.2511927459383454</v>
      </c>
      <c r="J37" s="31" t="s">
        <v>68</v>
      </c>
    </row>
    <row r="38" spans="1:10">
      <c r="A38" s="42" t="s">
        <v>27</v>
      </c>
      <c r="B38" s="69">
        <f>Deals!B38/(Population!B38/100000)</f>
        <v>0.20660410005836563</v>
      </c>
      <c r="C38" s="69">
        <f>Deals!C38/(Population!C38/100000)</f>
        <v>0.10256525971062237</v>
      </c>
      <c r="D38" s="69">
        <f>Deals!D38/(Population!D38/100000)</f>
        <v>0.30286907878331432</v>
      </c>
      <c r="E38" s="69">
        <f>Deals!E38/(Population!E38/100000)</f>
        <v>0.20048115477145145</v>
      </c>
      <c r="F38" s="69">
        <f>Deals!F38/(Population!F38/100000)</f>
        <v>0.59672161146660252</v>
      </c>
      <c r="G38" s="69">
        <f>Deals!G38/(Population!G38/100000)</f>
        <v>9.8506154171981899E-2</v>
      </c>
      <c r="H38" s="35">
        <f t="shared" si="0"/>
        <v>47</v>
      </c>
      <c r="I38" s="30">
        <f t="shared" si="2"/>
        <v>-0.83492108836166212</v>
      </c>
      <c r="J38" s="31">
        <f t="shared" si="1"/>
        <v>-0.52321297523062749</v>
      </c>
    </row>
    <row r="39" spans="1:10">
      <c r="A39" s="42" t="s">
        <v>28</v>
      </c>
      <c r="B39" s="69">
        <f>Deals!B39/(Population!B39/100000)</f>
        <v>0.59477887959664044</v>
      </c>
      <c r="C39" s="69">
        <f>Deals!C39/(Population!C39/100000)</f>
        <v>0.41573907107261959</v>
      </c>
      <c r="D39" s="69">
        <f>Deals!D39/(Population!D39/100000)</f>
        <v>0.60672419876577655</v>
      </c>
      <c r="E39" s="69">
        <f>Deals!E39/(Population!E39/100000)</f>
        <v>0.49733835907560137</v>
      </c>
      <c r="F39" s="69">
        <f>Deals!F39/(Population!F39/100000)</f>
        <v>0.3487764716212895</v>
      </c>
      <c r="G39" s="69">
        <f>Deals!G39/(Population!G39/100000)</f>
        <v>0.50771420970221548</v>
      </c>
      <c r="H39" s="35">
        <f t="shared" si="0"/>
        <v>25</v>
      </c>
      <c r="I39" s="30">
        <f t="shared" si="2"/>
        <v>0.45570086004397881</v>
      </c>
      <c r="J39" s="31">
        <f t="shared" si="1"/>
        <v>-0.14638157621445699</v>
      </c>
    </row>
    <row r="40" spans="1:10">
      <c r="A40" s="42" t="s">
        <v>29</v>
      </c>
      <c r="B40" s="69">
        <f>Deals!B40/(Population!B40/100000)</f>
        <v>0.62361537897886099</v>
      </c>
      <c r="C40" s="69">
        <f>Deals!C40/(Population!C40/100000)</f>
        <v>0.46379034202991753</v>
      </c>
      <c r="D40" s="69">
        <f>Deals!D40/(Population!D40/100000)</f>
        <v>0.14829226626172992</v>
      </c>
      <c r="E40" s="69">
        <f>Deals!E40/(Population!E40/100000)</f>
        <v>0.14601375157512334</v>
      </c>
      <c r="F40" s="69">
        <f>Deals!F40/(Population!F40/100000)</f>
        <v>0.14258317946231883</v>
      </c>
      <c r="G40" s="69">
        <f>Deals!G40/(Population!G40/100000)</f>
        <v>0.41471233478897362</v>
      </c>
      <c r="H40" s="35">
        <f t="shared" si="0"/>
        <v>28</v>
      </c>
      <c r="I40" s="30">
        <f t="shared" si="2"/>
        <v>1.9085642244257273</v>
      </c>
      <c r="J40" s="31">
        <f t="shared" si="1"/>
        <v>-0.33498699876830434</v>
      </c>
    </row>
    <row r="41" spans="1:10">
      <c r="A41" s="42" t="s">
        <v>30</v>
      </c>
      <c r="B41" s="69">
        <f>Deals!B41/(Population!B41/100000)</f>
        <v>0.22447331545403379</v>
      </c>
      <c r="C41" s="69">
        <f>Deals!C41/(Population!C41/100000)</f>
        <v>0</v>
      </c>
      <c r="D41" s="69">
        <f>Deals!D41/(Population!D41/100000)</f>
        <v>0.21859858632294224</v>
      </c>
      <c r="E41" s="69">
        <f>Deals!E41/(Population!E41/100000)</f>
        <v>5.429621517372888E-2</v>
      </c>
      <c r="F41" s="69">
        <f>Deals!F41/(Population!F41/100000)</f>
        <v>0.21559274530412051</v>
      </c>
      <c r="G41" s="69">
        <f>Deals!G41/(Population!G41/100000)</f>
        <v>0.48166566408850658</v>
      </c>
      <c r="H41" s="35">
        <f t="shared" si="0"/>
        <v>27</v>
      </c>
      <c r="I41" s="30">
        <f t="shared" si="2"/>
        <v>1.2341459746665269</v>
      </c>
      <c r="J41" s="31">
        <f t="shared" si="1"/>
        <v>1.1457591211421254</v>
      </c>
    </row>
    <row r="42" spans="1:10">
      <c r="A42" s="42" t="s">
        <v>31</v>
      </c>
      <c r="B42" s="69">
        <f>Deals!B42/(Population!B42/100000)</f>
        <v>2.0425578270815934</v>
      </c>
      <c r="C42" s="69">
        <f>Deals!C42/(Population!C42/100000)</f>
        <v>0.98144687918766405</v>
      </c>
      <c r="D42" s="69">
        <f>Deals!D42/(Population!D42/100000)</f>
        <v>0.75952405184814986</v>
      </c>
      <c r="E42" s="69">
        <f>Deals!E42/(Population!E42/100000)</f>
        <v>0.98628681979401778</v>
      </c>
      <c r="F42" s="69">
        <f>Deals!F42/(Population!F42/100000)</f>
        <v>0.60531909017514152</v>
      </c>
      <c r="G42" s="69">
        <f>Deals!G42/(Population!G42/100000)</f>
        <v>1.2089532051994054</v>
      </c>
      <c r="H42" s="35">
        <f t="shared" si="0"/>
        <v>11</v>
      </c>
      <c r="I42" s="30">
        <f t="shared" si="2"/>
        <v>0.9972163852450282</v>
      </c>
      <c r="J42" s="31">
        <f t="shared" si="1"/>
        <v>-0.40811800323579689</v>
      </c>
    </row>
    <row r="43" spans="1:10">
      <c r="A43" s="42" t="s">
        <v>32</v>
      </c>
      <c r="B43" s="69">
        <f>Deals!B43/(Population!B43/100000)</f>
        <v>1.0850246058186408</v>
      </c>
      <c r="C43" s="69">
        <f>Deals!C43/(Population!C43/100000)</f>
        <v>0.88427087674538707</v>
      </c>
      <c r="D43" s="69">
        <f>Deals!D43/(Population!D43/100000)</f>
        <v>0.80657006986600832</v>
      </c>
      <c r="E43" s="69">
        <f>Deals!E43/(Population!E43/100000)</f>
        <v>0.7242572656866485</v>
      </c>
      <c r="F43" s="69">
        <f>Deals!F43/(Population!F43/100000)</f>
        <v>0.6540554993155534</v>
      </c>
      <c r="G43" s="69">
        <f>Deals!G43/(Population!G43/100000)</f>
        <v>0.48318195317652241</v>
      </c>
      <c r="H43" s="35">
        <f t="shared" si="0"/>
        <v>26</v>
      </c>
      <c r="I43" s="30">
        <f t="shared" si="2"/>
        <v>-0.2612523651553183</v>
      </c>
      <c r="J43" s="31">
        <f t="shared" si="1"/>
        <v>-0.55468110991642794</v>
      </c>
    </row>
    <row r="44" spans="1:10">
      <c r="A44" s="42" t="s">
        <v>33</v>
      </c>
      <c r="B44" s="69">
        <f>Deals!B44/(Population!B44/100000)</f>
        <v>0.90599633675481184</v>
      </c>
      <c r="C44" s="69">
        <f>Deals!C44/(Population!C44/100000)</f>
        <v>0.64687205020125182</v>
      </c>
      <c r="D44" s="69">
        <f>Deals!D44/(Population!D44/100000)</f>
        <v>0.38741257793046141</v>
      </c>
      <c r="E44" s="69">
        <f>Deals!E44/(Population!E44/100000)</f>
        <v>0.48125071285261839</v>
      </c>
      <c r="F44" s="69">
        <f>Deals!F44/(Population!F44/100000)</f>
        <v>0.76792382195686193</v>
      </c>
      <c r="G44" s="69">
        <f>Deals!G44/(Population!G44/100000)</f>
        <v>0.81523550475306283</v>
      </c>
      <c r="H44" s="35">
        <f t="shared" si="0"/>
        <v>15</v>
      </c>
      <c r="I44" s="30">
        <f t="shared" si="2"/>
        <v>6.1609864733247768E-2</v>
      </c>
      <c r="J44" s="31">
        <f t="shared" si="1"/>
        <v>-0.10017792381682825</v>
      </c>
    </row>
    <row r="45" spans="1:10">
      <c r="A45" s="42" t="s">
        <v>34</v>
      </c>
      <c r="B45" s="69">
        <f>Deals!B45/(Population!B45/100000)</f>
        <v>0.22937778980736853</v>
      </c>
      <c r="C45" s="69">
        <f>Deals!C45/(Population!C45/100000)</f>
        <v>0.15133830353545194</v>
      </c>
      <c r="D45" s="69">
        <f>Deals!D45/(Population!D45/100000)</f>
        <v>0.18496391354046826</v>
      </c>
      <c r="E45" s="69">
        <f>Deals!E45/(Population!E45/100000)</f>
        <v>0.11037726581531455</v>
      </c>
      <c r="F45" s="69">
        <f>Deals!F45/(Population!F45/100000)</f>
        <v>0.14522461528184105</v>
      </c>
      <c r="G45" s="69">
        <f>Deals!G45/(Population!G45/100000)</f>
        <v>0.17920273420363739</v>
      </c>
      <c r="H45" s="35">
        <f t="shared" si="0"/>
        <v>40</v>
      </c>
      <c r="I45" s="30">
        <f t="shared" si="2"/>
        <v>0.23396941941181354</v>
      </c>
      <c r="J45" s="31">
        <f t="shared" si="1"/>
        <v>-0.21874417591113837</v>
      </c>
    </row>
    <row r="46" spans="1:10">
      <c r="A46" s="42" t="s">
        <v>35</v>
      </c>
      <c r="B46" s="69">
        <f>Deals!B46/(Population!B46/100000)</f>
        <v>1.3406761291690599</v>
      </c>
      <c r="C46" s="69">
        <f>Deals!C46/(Population!C46/100000)</f>
        <v>1.0388173284760349</v>
      </c>
      <c r="D46" s="69">
        <f>Deals!D46/(Population!D46/100000)</f>
        <v>1.5259125730453318</v>
      </c>
      <c r="E46" s="69">
        <f>Deals!E46/(Population!E46/100000)</f>
        <v>1.7689832930039326</v>
      </c>
      <c r="F46" s="69">
        <f>Deals!F46/(Population!F46/100000)</f>
        <v>1.7470260329866101</v>
      </c>
      <c r="G46" s="69">
        <f>Deals!G46/(Population!G46/100000)</f>
        <v>2.0151515991932678</v>
      </c>
      <c r="H46" s="35">
        <f t="shared" si="0"/>
        <v>4</v>
      </c>
      <c r="I46" s="30">
        <f t="shared" si="2"/>
        <v>0.1534754268934885</v>
      </c>
      <c r="J46" s="31">
        <f t="shared" si="1"/>
        <v>0.50308605885467828</v>
      </c>
    </row>
    <row r="47" spans="1:10">
      <c r="A47" s="42" t="s">
        <v>36</v>
      </c>
      <c r="B47" s="69">
        <f>Deals!B47/(Population!B47/100000)</f>
        <v>0.56384103083325643</v>
      </c>
      <c r="C47" s="69">
        <f>Deals!C47/(Population!C47/100000)</f>
        <v>0.51114800810386185</v>
      </c>
      <c r="D47" s="69">
        <f>Deals!D47/(Population!D47/100000)</f>
        <v>0.54567021511099401</v>
      </c>
      <c r="E47" s="69">
        <f>Deals!E47/(Population!E47/100000)</f>
        <v>0.63204710880872794</v>
      </c>
      <c r="F47" s="69">
        <f>Deals!F47/(Population!F47/100000)</f>
        <v>0.52799996814688721</v>
      </c>
      <c r="G47" s="69">
        <f>Deals!G47/(Population!G47/100000)</f>
        <v>0.73460729795188029</v>
      </c>
      <c r="H47" s="35">
        <f t="shared" si="0"/>
        <v>18</v>
      </c>
      <c r="I47" s="30">
        <f t="shared" si="2"/>
        <v>0.39130178460070636</v>
      </c>
      <c r="J47" s="31">
        <f t="shared" si="1"/>
        <v>0.30286243423303516</v>
      </c>
    </row>
    <row r="48" spans="1:10">
      <c r="A48" s="42" t="s">
        <v>37</v>
      </c>
      <c r="B48" s="69">
        <f>Deals!B48/(Population!B48/100000)</f>
        <v>0.13721091375608016</v>
      </c>
      <c r="C48" s="69">
        <f>Deals!C48/(Population!C48/100000)</f>
        <v>0.1084878154622259</v>
      </c>
      <c r="D48" s="69">
        <f>Deals!D48/(Population!D48/100000)</f>
        <v>5.3201917503510665E-2</v>
      </c>
      <c r="E48" s="69">
        <f>Deals!E48/(Population!E48/100000)</f>
        <v>0.10566540942440354</v>
      </c>
      <c r="F48" s="69">
        <f>Deals!F48/(Population!F48/100000)</f>
        <v>0.1834487313209881</v>
      </c>
      <c r="G48" s="69">
        <f>Deals!G48/(Population!G48/100000)</f>
        <v>0.20776155621716069</v>
      </c>
      <c r="H48" s="35">
        <f t="shared" si="0"/>
        <v>38</v>
      </c>
      <c r="I48" s="30">
        <f t="shared" si="2"/>
        <v>0.13253198711759637</v>
      </c>
      <c r="J48" s="31">
        <f t="shared" si="1"/>
        <v>0.51417660978847801</v>
      </c>
    </row>
    <row r="49" spans="1:10">
      <c r="A49" s="42" t="s">
        <v>38</v>
      </c>
      <c r="B49" s="69">
        <f>Deals!B49/(Population!B49/100000)</f>
        <v>0.87232562805462666</v>
      </c>
      <c r="C49" s="69">
        <f>Deals!C49/(Population!C49/100000)</f>
        <v>0.39208951560477062</v>
      </c>
      <c r="D49" s="69">
        <f>Deals!D49/(Population!D49/100000)</f>
        <v>0.9121215216897286</v>
      </c>
      <c r="E49" s="69">
        <f>Deals!E49/(Population!E49/100000)</f>
        <v>0.95658228145908275</v>
      </c>
      <c r="F49" s="69">
        <f>Deals!F49/(Population!F49/100000)</f>
        <v>0.76927002172674963</v>
      </c>
      <c r="G49" s="69">
        <f>Deals!G49/(Population!G49/100000)</f>
        <v>0.94146025574640624</v>
      </c>
      <c r="H49" s="35">
        <f t="shared" si="0"/>
        <v>14</v>
      </c>
      <c r="I49" s="30">
        <f t="shared" si="2"/>
        <v>0.22383588227336362</v>
      </c>
      <c r="J49" s="31">
        <f t="shared" si="1"/>
        <v>7.9253234650409982E-2</v>
      </c>
    </row>
    <row r="50" spans="1:10">
      <c r="A50" s="42" t="s">
        <v>39</v>
      </c>
      <c r="B50" s="69">
        <f>Deals!B50/(Population!B50/100000)</f>
        <v>1.5517610179806927</v>
      </c>
      <c r="C50" s="69">
        <f>Deals!C50/(Population!C50/100000)</f>
        <v>1.0868903804409871</v>
      </c>
      <c r="D50" s="69">
        <f>Deals!D50/(Population!D50/100000)</f>
        <v>1.2666720795262363</v>
      </c>
      <c r="E50" s="69">
        <f>Deals!E50/(Population!E50/100000)</f>
        <v>1.1851214671018915</v>
      </c>
      <c r="F50" s="69">
        <f>Deals!F50/(Population!F50/100000)</f>
        <v>1.4885061861141957</v>
      </c>
      <c r="G50" s="69">
        <f>Deals!G50/(Population!G50/100000)</f>
        <v>1.8240459515534961</v>
      </c>
      <c r="H50" s="35">
        <f t="shared" si="0"/>
        <v>5</v>
      </c>
      <c r="I50" s="30">
        <f t="shared" si="2"/>
        <v>0.22542047091872708</v>
      </c>
      <c r="J50" s="31">
        <f t="shared" si="1"/>
        <v>0.17546834236571299</v>
      </c>
    </row>
    <row r="51" spans="1:10">
      <c r="A51" s="42" t="s">
        <v>40</v>
      </c>
      <c r="B51" s="69">
        <f>Deals!B51/(Population!B51/100000)</f>
        <v>5.057461614498529E-2</v>
      </c>
      <c r="C51" s="69">
        <f>Deals!C51/(Population!C51/100000)</f>
        <v>0</v>
      </c>
      <c r="D51" s="69">
        <f>Deals!D51/(Population!D51/100000)</f>
        <v>2.687299393100305E-2</v>
      </c>
      <c r="E51" s="69">
        <f>Deals!E51/(Population!E51/100000)</f>
        <v>0</v>
      </c>
      <c r="F51" s="69">
        <f>Deals!F51/(Population!F51/100000)</f>
        <v>2.7385668258230418E-2</v>
      </c>
      <c r="G51" s="69">
        <f>Deals!G51/(Population!G51/100000)</f>
        <v>2.7661859219946634E-2</v>
      </c>
      <c r="H51" s="35">
        <f t="shared" si="0"/>
        <v>50</v>
      </c>
      <c r="I51" s="30">
        <f t="shared" si="2"/>
        <v>1.0085237253000406E-2</v>
      </c>
      <c r="J51" s="31">
        <f t="shared" si="1"/>
        <v>-0.45304855818091194</v>
      </c>
    </row>
    <row r="52" spans="1:10">
      <c r="A52" s="42" t="s">
        <v>41</v>
      </c>
      <c r="B52" s="69">
        <f>Deals!B52/(Population!B52/100000)</f>
        <v>0.75937207523099148</v>
      </c>
      <c r="C52" s="69">
        <f>Deals!C52/(Population!C52/100000)</f>
        <v>1.4242187448075359</v>
      </c>
      <c r="D52" s="69">
        <f>Deals!D52/(Population!D52/100000)</f>
        <v>1.0449628515706266</v>
      </c>
      <c r="E52" s="69">
        <f>Deals!E52/(Population!E52/100000)</f>
        <v>1.3328890369876707</v>
      </c>
      <c r="F52" s="69">
        <f>Deals!F52/(Population!F52/100000)</f>
        <v>1.428157942843215</v>
      </c>
      <c r="G52" s="69">
        <f>Deals!G52/(Population!G52/100000)</f>
        <v>1.236316120325893</v>
      </c>
      <c r="H52" s="35">
        <f t="shared" si="0"/>
        <v>10</v>
      </c>
      <c r="I52" s="30">
        <f t="shared" si="2"/>
        <v>-0.13432815570482221</v>
      </c>
      <c r="J52" s="31">
        <f t="shared" si="1"/>
        <v>0.62807688174446119</v>
      </c>
    </row>
    <row r="53" spans="1:10">
      <c r="A53" s="42" t="s">
        <v>42</v>
      </c>
      <c r="B53" s="69">
        <f>Deals!B53/(Population!B53/100000)</f>
        <v>0.22206036488959158</v>
      </c>
      <c r="C53" s="69">
        <f>Deals!C53/(Population!C53/100000)</f>
        <v>0.10961926598062545</v>
      </c>
      <c r="D53" s="69">
        <f>Deals!D53/(Population!D53/100000)</f>
        <v>0.19411775743950913</v>
      </c>
      <c r="E53" s="69">
        <f>Deals!E53/(Population!E53/100000)</f>
        <v>8.5588794201530372E-2</v>
      </c>
      <c r="F53" s="69">
        <f>Deals!F53/(Population!F53/100000)</f>
        <v>0.10585557023654697</v>
      </c>
      <c r="G53" s="69">
        <f>Deals!G53/(Population!G53/100000)</f>
        <v>0.31414671782650683</v>
      </c>
      <c r="H53" s="35">
        <f t="shared" si="0"/>
        <v>32</v>
      </c>
      <c r="I53" s="30">
        <f t="shared" si="2"/>
        <v>1.9676918949518509</v>
      </c>
      <c r="J53" s="31">
        <f t="shared" si="1"/>
        <v>0.41469063145375173</v>
      </c>
    </row>
    <row r="54" spans="1:10">
      <c r="A54" s="42" t="s">
        <v>43</v>
      </c>
      <c r="B54" s="69">
        <f>Deals!B54/(Population!B54/100000)</f>
        <v>0.12429586393083183</v>
      </c>
      <c r="C54" s="69">
        <f>Deals!C54/(Population!C54/100000)</f>
        <v>0.36928394611901039</v>
      </c>
      <c r="D54" s="69">
        <f>Deals!D54/(Population!D54/100000)</f>
        <v>0.12251733926643968</v>
      </c>
      <c r="E54" s="69">
        <f>Deals!E54/(Population!E54/100000)</f>
        <v>0.24278562514870622</v>
      </c>
      <c r="F54" s="69">
        <f>Deals!F54/(Population!F54/100000)</f>
        <v>0.1198973199352075</v>
      </c>
      <c r="G54" s="69">
        <f>Deals!G54/(Population!G54/100000)</f>
        <v>0.11836042406172734</v>
      </c>
      <c r="H54" s="35">
        <f t="shared" si="0"/>
        <v>44</v>
      </c>
      <c r="I54" s="30">
        <f t="shared" si="2"/>
        <v>-1.2818433925885067E-2</v>
      </c>
      <c r="J54" s="31">
        <f t="shared" si="1"/>
        <v>-4.7752513087703799E-2</v>
      </c>
    </row>
    <row r="55" spans="1:10">
      <c r="A55" s="42" t="s">
        <v>44</v>
      </c>
      <c r="B55" s="69">
        <f>Deals!B55/(Population!B55/100000)</f>
        <v>0.43266069018033299</v>
      </c>
      <c r="C55" s="69">
        <f>Deals!C55/(Population!C55/100000)</f>
        <v>0.2700018137768902</v>
      </c>
      <c r="D55" s="69">
        <f>Deals!D55/(Population!D55/100000)</f>
        <v>0.4719442514279853</v>
      </c>
      <c r="E55" s="69">
        <f>Deals!E55/(Population!E55/100000)</f>
        <v>0.57827309212468636</v>
      </c>
      <c r="F55" s="69">
        <f>Deals!F55/(Population!F55/100000)</f>
        <v>0.511238414640381</v>
      </c>
      <c r="G55" s="69">
        <f>Deals!G55/(Population!G55/100000)</f>
        <v>0.76970704026399106</v>
      </c>
      <c r="H55" s="35">
        <f t="shared" si="0"/>
        <v>17</v>
      </c>
      <c r="I55" s="30">
        <f t="shared" si="2"/>
        <v>0.50557356063593917</v>
      </c>
      <c r="J55" s="31">
        <f t="shared" si="1"/>
        <v>0.77900848802135725</v>
      </c>
    </row>
    <row r="56" spans="1:10">
      <c r="A56" s="42" t="s">
        <v>45</v>
      </c>
      <c r="B56" s="69">
        <f>Deals!B56/(Population!B56/100000)</f>
        <v>0.687121491720186</v>
      </c>
      <c r="C56" s="69">
        <f>Deals!C56/(Population!C56/100000)</f>
        <v>0.50842734464296335</v>
      </c>
      <c r="D56" s="69">
        <f>Deals!D56/(Population!D56/100000)</f>
        <v>0.64566785783803937</v>
      </c>
      <c r="E56" s="69">
        <f>Deals!E56/(Population!E56/100000)</f>
        <v>0.6513029627771777</v>
      </c>
      <c r="F56" s="69">
        <f>Deals!F56/(Population!F56/100000)</f>
        <v>0.6254605576897958</v>
      </c>
      <c r="G56" s="69">
        <f>Deals!G56/(Population!G56/100000)</f>
        <v>0.56714649654893257</v>
      </c>
      <c r="H56" s="35">
        <f t="shared" si="0"/>
        <v>23</v>
      </c>
      <c r="I56" s="30">
        <f t="shared" si="2"/>
        <v>-9.3233794559727856E-2</v>
      </c>
      <c r="J56" s="31">
        <f t="shared" si="1"/>
        <v>-0.17460521409525409</v>
      </c>
    </row>
    <row r="57" spans="1:10">
      <c r="A57" s="42" t="s">
        <v>46</v>
      </c>
      <c r="B57" s="69">
        <f>Deals!B57/(Population!B57/100000)</f>
        <v>1.3932974327028174</v>
      </c>
      <c r="C57" s="69">
        <f>Deals!C57/(Population!C57/100000)</f>
        <v>1.2210134986633494</v>
      </c>
      <c r="D57" s="69">
        <f>Deals!D57/(Population!D57/100000)</f>
        <v>0.97317497253483964</v>
      </c>
      <c r="E57" s="69">
        <f>Deals!E57/(Population!E57/100000)</f>
        <v>1.7408085309565495</v>
      </c>
      <c r="F57" s="69">
        <f>Deals!F57/(Population!F57/100000)</f>
        <v>1.5412255054606672</v>
      </c>
      <c r="G57" s="69">
        <f>Deals!G57/(Population!G57/100000)</f>
        <v>1.1720613663753519</v>
      </c>
      <c r="H57" s="35">
        <f t="shared" si="0"/>
        <v>13</v>
      </c>
      <c r="I57" s="30">
        <f t="shared" si="2"/>
        <v>-0.23952636248059844</v>
      </c>
      <c r="J57" s="31">
        <f t="shared" si="1"/>
        <v>-0.15878595706467072</v>
      </c>
    </row>
    <row r="58" spans="1:10">
      <c r="A58" s="42" t="s">
        <v>47</v>
      </c>
      <c r="B58" s="69">
        <f>Deals!B58/(Population!B58/100000)</f>
        <v>1.1416954356812408</v>
      </c>
      <c r="C58" s="69">
        <f>Deals!C58/(Population!C58/100000)</f>
        <v>0.62162309596211396</v>
      </c>
      <c r="D58" s="69">
        <f>Deals!D58/(Population!D58/100000)</f>
        <v>0.72279394253813078</v>
      </c>
      <c r="E58" s="69">
        <f>Deals!E58/(Population!E58/100000)</f>
        <v>0.94993122251213635</v>
      </c>
      <c r="F58" s="69">
        <f>Deals!F58/(Population!F58/100000)</f>
        <v>0.96498827111724139</v>
      </c>
      <c r="G58" s="69">
        <f>Deals!G58/(Population!G58/100000)</f>
        <v>0.79899230122493992</v>
      </c>
      <c r="H58" s="35">
        <f t="shared" si="0"/>
        <v>16</v>
      </c>
      <c r="I58" s="30">
        <f t="shared" si="2"/>
        <v>-0.17201863987436358</v>
      </c>
      <c r="J58" s="31">
        <f t="shared" si="1"/>
        <v>-0.30017036395683983</v>
      </c>
    </row>
    <row r="59" spans="1:10">
      <c r="A59" s="42" t="s">
        <v>48</v>
      </c>
      <c r="B59" s="69">
        <f>Deals!B59/(Population!B59/100000)</f>
        <v>1.2881431255826834</v>
      </c>
      <c r="C59" s="69">
        <f>Deals!C59/(Population!C59/100000)</f>
        <v>1.1258363355635614</v>
      </c>
      <c r="D59" s="69">
        <f>Deals!D59/(Population!D59/100000)</f>
        <v>1.1185807447510598</v>
      </c>
      <c r="E59" s="69">
        <f>Deals!E59/(Population!E59/100000)</f>
        <v>1.2773023374632775</v>
      </c>
      <c r="F59" s="69">
        <f>Deals!F59/(Population!F59/100000)</f>
        <v>0.7987820171802037</v>
      </c>
      <c r="G59" s="69">
        <f>Deals!G59/(Population!G59/100000)</f>
        <v>1.5958380543542441</v>
      </c>
      <c r="H59" s="35">
        <f t="shared" si="0"/>
        <v>7</v>
      </c>
      <c r="I59" s="30">
        <f t="shared" si="2"/>
        <v>0.9978392352744041</v>
      </c>
      <c r="J59" s="31">
        <f t="shared" si="1"/>
        <v>0.23886703477331125</v>
      </c>
    </row>
    <row r="60" spans="1:10">
      <c r="A60" s="42" t="s">
        <v>49</v>
      </c>
      <c r="B60" s="69">
        <f>Deals!B60/(Population!B60/100000)</f>
        <v>2.4824579318566822</v>
      </c>
      <c r="C60" s="69">
        <f>Deals!C60/(Population!C60/100000)</f>
        <v>1.6206008377605998</v>
      </c>
      <c r="D60" s="69">
        <f>Deals!D60/(Population!D60/100000)</f>
        <v>1.7501560308597002</v>
      </c>
      <c r="E60" s="69">
        <f>Deals!E60/(Population!E60/100000)</f>
        <v>1.8324466490487916</v>
      </c>
      <c r="F60" s="69">
        <f>Deals!F60/(Population!F60/100000)</f>
        <v>1.6532957580781624</v>
      </c>
      <c r="G60" s="69">
        <f>Deals!G60/(Population!G60/100000)</f>
        <v>1.807382900952835</v>
      </c>
      <c r="H60" s="35">
        <f t="shared" si="0"/>
        <v>6</v>
      </c>
      <c r="I60" s="30">
        <f t="shared" si="2"/>
        <v>9.3199986827394915E-2</v>
      </c>
      <c r="J60" s="31">
        <f t="shared" si="1"/>
        <v>-0.27193815542281691</v>
      </c>
    </row>
    <row r="61" spans="1:10">
      <c r="A61" s="42" t="s">
        <v>50</v>
      </c>
      <c r="B61" s="69">
        <f>Deals!B61/(Population!B61/100000)</f>
        <v>0.35539065429196409</v>
      </c>
      <c r="C61" s="69">
        <f>Deals!C61/(Population!C61/100000)</f>
        <v>0.24757841781121581</v>
      </c>
      <c r="D61" s="69">
        <f>Deals!D61/(Population!D61/100000)</f>
        <v>0.36912952227608781</v>
      </c>
      <c r="E61" s="69">
        <f>Deals!E61/(Population!E61/100000)</f>
        <v>0.26275293254168791</v>
      </c>
      <c r="F61" s="69">
        <f>Deals!F61/(Population!F61/100000)</f>
        <v>0.24456053694314003</v>
      </c>
      <c r="G61" s="69">
        <f>Deals!G61/(Population!G61/100000)</f>
        <v>0.33085407541696754</v>
      </c>
      <c r="H61" s="35">
        <f t="shared" si="0"/>
        <v>31</v>
      </c>
      <c r="I61" s="30">
        <f t="shared" si="2"/>
        <v>0.3528514434603594</v>
      </c>
      <c r="J61" s="31">
        <f t="shared" si="1"/>
        <v>-6.9041148321359672E-2</v>
      </c>
    </row>
    <row r="62" spans="1:10">
      <c r="A62" s="42" t="s">
        <v>51</v>
      </c>
      <c r="B62" s="69">
        <f>Deals!B62/(Population!B62/100000)</f>
        <v>0.11020054846812972</v>
      </c>
      <c r="C62" s="69">
        <f>Deals!C62/(Population!C62/100000)</f>
        <v>0.16485536414626628</v>
      </c>
      <c r="D62" s="69">
        <f>Deals!D62/(Population!D62/100000)</f>
        <v>0.2157327416503339</v>
      </c>
      <c r="E62" s="69">
        <f>Deals!E62/(Population!E62/100000)</f>
        <v>0.10780601816315795</v>
      </c>
      <c r="F62" s="69">
        <f>Deals!F62/(Population!F62/100000)</f>
        <v>0.1615787319301118</v>
      </c>
      <c r="G62" s="69">
        <f>Deals!G62/(Population!G62/100000)</f>
        <v>5.3928589918373682E-2</v>
      </c>
      <c r="H62" s="35">
        <f t="shared" si="0"/>
        <v>49</v>
      </c>
      <c r="I62" s="30">
        <f t="shared" si="2"/>
        <v>-0.66623955223451314</v>
      </c>
      <c r="J62" s="31">
        <f t="shared" si="1"/>
        <v>-0.51063229114535702</v>
      </c>
    </row>
    <row r="63" spans="1:10">
      <c r="A63" s="43" t="s">
        <v>54</v>
      </c>
      <c r="B63" s="69">
        <f>Deals!B63/(Population!B63/100000)</f>
        <v>0.18762394907135527</v>
      </c>
      <c r="C63" s="69">
        <f>Deals!C63/(Population!C63/100000)</f>
        <v>0</v>
      </c>
      <c r="D63" s="69">
        <f>Deals!D63/(Population!D63/100000)</f>
        <v>0.17723520174683013</v>
      </c>
      <c r="E63" s="69">
        <f>Deals!E63/(Population!E63/100000)</f>
        <v>0</v>
      </c>
      <c r="F63" s="69">
        <f>Deals!F63/(Population!F63/100000)</f>
        <v>0</v>
      </c>
      <c r="G63" s="69">
        <f>Deals!G63/(Population!G63/100000)</f>
        <v>0</v>
      </c>
      <c r="H63" s="35">
        <f t="shared" si="0"/>
        <v>51</v>
      </c>
      <c r="I63" s="30" t="s">
        <v>68</v>
      </c>
      <c r="J63" s="31">
        <f t="shared" si="1"/>
        <v>-1</v>
      </c>
    </row>
    <row r="64" spans="1:10">
      <c r="A64" s="44" t="s">
        <v>52</v>
      </c>
      <c r="B64" s="71" t="s">
        <v>68</v>
      </c>
      <c r="C64" s="71" t="s">
        <v>68</v>
      </c>
      <c r="D64" s="71" t="s">
        <v>68</v>
      </c>
      <c r="E64" s="71" t="s">
        <v>68</v>
      </c>
      <c r="F64" s="71" t="s">
        <v>68</v>
      </c>
      <c r="G64" s="71" t="s">
        <v>68</v>
      </c>
      <c r="H64" s="41"/>
      <c r="I64" s="67"/>
      <c r="J64" s="33"/>
    </row>
    <row r="66" spans="1:1">
      <c r="A66" s="51" t="s">
        <v>72</v>
      </c>
    </row>
  </sheetData>
  <mergeCells count="1">
    <mergeCell ref="I9:J9"/>
  </mergeCells>
  <conditionalFormatting sqref="B12:B63">
    <cfRule type="top10" dxfId="19" priority="10" rank="10"/>
  </conditionalFormatting>
  <conditionalFormatting sqref="C12:C63">
    <cfRule type="top10" dxfId="18" priority="9" rank="10"/>
  </conditionalFormatting>
  <conditionalFormatting sqref="D12:D63">
    <cfRule type="top10" dxfId="17" priority="8" rank="10"/>
  </conditionalFormatting>
  <conditionalFormatting sqref="E12:E63">
    <cfRule type="top10" dxfId="16" priority="7" rank="10"/>
  </conditionalFormatting>
  <conditionalFormatting sqref="F12:F63">
    <cfRule type="top10" dxfId="15" priority="6" rank="10"/>
  </conditionalFormatting>
  <conditionalFormatting sqref="G12:G63">
    <cfRule type="top10" dxfId="14" priority="5" rank="10"/>
  </conditionalFormatting>
  <conditionalFormatting sqref="I12:I63">
    <cfRule type="top10" dxfId="13" priority="4" rank="10"/>
    <cfRule type="top10" dxfId="12" priority="3" bottom="1" rank="10"/>
  </conditionalFormatting>
  <conditionalFormatting sqref="J12:J63">
    <cfRule type="top10" dxfId="11" priority="2" rank="10"/>
    <cfRule type="top10" dxfId="10" priority="1" bottom="1" rank="10"/>
  </conditionalFormatting>
  <hyperlinks>
    <hyperlink ref="B3" r:id="rId1" display="National Venture Capital Association and PricewaterhouseCoopers Moneytree Survey"/>
    <hyperlink ref="B4" r:id="rId2"/>
  </hyperlinks>
  <pageMargins left="0.7" right="0.7" top="0.75" bottom="0.75" header="0.3" footer="0.3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66"/>
  <sheetViews>
    <sheetView workbookViewId="0"/>
  </sheetViews>
  <sheetFormatPr defaultRowHeight="15"/>
  <cols>
    <col min="1" max="1" width="11" customWidth="1"/>
    <col min="2" max="2" width="17.5703125" customWidth="1"/>
    <col min="3" max="3" width="16.5703125" customWidth="1"/>
    <col min="4" max="4" width="15.7109375" customWidth="1"/>
    <col min="5" max="5" width="15.28515625" customWidth="1"/>
    <col min="6" max="6" width="15.5703125" customWidth="1"/>
    <col min="7" max="7" width="16.140625" customWidth="1"/>
    <col min="8" max="8" width="11.28515625" customWidth="1"/>
    <col min="9" max="9" width="18.28515625" customWidth="1"/>
    <col min="10" max="10" width="17.5703125" customWidth="1"/>
  </cols>
  <sheetData>
    <row r="1" spans="1:10" ht="21">
      <c r="A1" s="11" t="s">
        <v>78</v>
      </c>
    </row>
    <row r="2" spans="1:10" ht="21">
      <c r="A2" s="11"/>
    </row>
    <row r="3" spans="1:10">
      <c r="A3" t="s">
        <v>57</v>
      </c>
      <c r="B3" s="12" t="s">
        <v>79</v>
      </c>
    </row>
    <row r="4" spans="1:10">
      <c r="A4" t="s">
        <v>59</v>
      </c>
      <c r="B4" s="12" t="s">
        <v>60</v>
      </c>
    </row>
    <row r="6" spans="1:10">
      <c r="A6" s="1"/>
    </row>
    <row r="7" spans="1:10">
      <c r="A7" s="2" t="s">
        <v>78</v>
      </c>
    </row>
    <row r="8" spans="1:10">
      <c r="A8" s="1"/>
    </row>
    <row r="9" spans="1:10">
      <c r="A9" s="20"/>
      <c r="B9" s="16"/>
      <c r="C9" s="16"/>
      <c r="D9" s="16"/>
      <c r="E9" s="16"/>
      <c r="F9" s="16"/>
      <c r="G9" s="16"/>
      <c r="H9" s="16"/>
      <c r="I9" s="78" t="s">
        <v>64</v>
      </c>
      <c r="J9" s="79"/>
    </row>
    <row r="10" spans="1:10">
      <c r="A10" s="21" t="s">
        <v>56</v>
      </c>
      <c r="B10" s="23">
        <v>2008</v>
      </c>
      <c r="C10" s="22">
        <v>2009</v>
      </c>
      <c r="D10" s="22">
        <v>2010</v>
      </c>
      <c r="E10" s="22">
        <v>2011</v>
      </c>
      <c r="F10" s="22">
        <v>2012</v>
      </c>
      <c r="G10" s="22">
        <v>2013</v>
      </c>
      <c r="H10" s="14" t="s">
        <v>66</v>
      </c>
      <c r="I10" s="23" t="s">
        <v>63</v>
      </c>
      <c r="J10" s="24" t="s">
        <v>65</v>
      </c>
    </row>
    <row r="11" spans="1:10">
      <c r="A11" s="20" t="s">
        <v>55</v>
      </c>
      <c r="B11" s="69">
        <f>Dollars!B11/Deals!B11</f>
        <v>7224689.1554702492</v>
      </c>
      <c r="C11" s="69">
        <f>Dollars!C11/Deals!C11</f>
        <v>6543527.8965847427</v>
      </c>
      <c r="D11" s="69">
        <f>Dollars!D11/Deals!D11</f>
        <v>6474756.6722037653</v>
      </c>
      <c r="E11" s="69">
        <f>Dollars!E11/Deals!E11</f>
        <v>7483568.9611379225</v>
      </c>
      <c r="F11" s="69">
        <f>Dollars!F11/Deals!F11</f>
        <v>7082268.8698807675</v>
      </c>
      <c r="G11" s="69">
        <f>Dollars!G11/Deals!G11</f>
        <v>7350427.5594493113</v>
      </c>
      <c r="H11" s="16"/>
      <c r="I11" s="30">
        <f>(G11-F11)/F11</f>
        <v>3.7863387354433828E-2</v>
      </c>
      <c r="J11" s="31">
        <f>(G11-B11)/B11</f>
        <v>1.7403988084920989E-2</v>
      </c>
    </row>
    <row r="12" spans="1:10">
      <c r="A12" s="7" t="s">
        <v>53</v>
      </c>
      <c r="B12" s="73" t="s">
        <v>68</v>
      </c>
      <c r="C12" s="73" t="s">
        <v>68</v>
      </c>
      <c r="D12" s="73" t="s">
        <v>68</v>
      </c>
      <c r="E12" s="73" t="s">
        <v>68</v>
      </c>
      <c r="F12" s="73" t="s">
        <v>68</v>
      </c>
      <c r="G12" s="73" t="s">
        <v>68</v>
      </c>
      <c r="H12" s="74" t="s">
        <v>68</v>
      </c>
      <c r="I12" s="30" t="s">
        <v>68</v>
      </c>
      <c r="J12" s="31" t="s">
        <v>68</v>
      </c>
    </row>
    <row r="13" spans="1:10">
      <c r="A13" s="7" t="s">
        <v>2</v>
      </c>
      <c r="B13" s="69">
        <f>Dollars!B13/Deals!B13</f>
        <v>2536222.222222222</v>
      </c>
      <c r="C13" s="69">
        <f>Dollars!C13/Deals!C13</f>
        <v>4317700</v>
      </c>
      <c r="D13" s="69">
        <f>Dollars!D13/Deals!D13</f>
        <v>300000</v>
      </c>
      <c r="E13" s="69">
        <f>Dollars!E13/Deals!E13</f>
        <v>1757500</v>
      </c>
      <c r="F13" s="69">
        <f>Dollars!F13/Deals!F13</f>
        <v>3851000</v>
      </c>
      <c r="G13" s="69">
        <f>Dollars!G13/Deals!G13</f>
        <v>1047400</v>
      </c>
      <c r="H13" s="35">
        <f t="shared" ref="H13:H62" si="0">RANK(G13,$G$12:$G$64)</f>
        <v>46</v>
      </c>
      <c r="I13" s="30">
        <f t="shared" ref="I13:I62" si="1">(G13-F13)/F13</f>
        <v>-0.72801869644248252</v>
      </c>
      <c r="J13" s="31">
        <f t="shared" ref="J13:J62" si="2">(G13-B13)/B13</f>
        <v>-0.58702356961359847</v>
      </c>
    </row>
    <row r="14" spans="1:10">
      <c r="A14" s="7" t="s">
        <v>3</v>
      </c>
      <c r="B14" s="73" t="s">
        <v>68</v>
      </c>
      <c r="C14" s="73" t="s">
        <v>68</v>
      </c>
      <c r="D14" s="69">
        <f>Dollars!D14/Deals!D14</f>
        <v>5000100</v>
      </c>
      <c r="E14" s="73" t="s">
        <v>68</v>
      </c>
      <c r="F14" s="69">
        <f>Dollars!F14/Deals!F14</f>
        <v>5000000</v>
      </c>
      <c r="G14" s="69">
        <f>Dollars!G14/Deals!G14</f>
        <v>14426166.666666666</v>
      </c>
      <c r="H14" s="35">
        <f t="shared" si="0"/>
        <v>1</v>
      </c>
      <c r="I14" s="30">
        <f t="shared" si="1"/>
        <v>1.8852333333333333</v>
      </c>
      <c r="J14" s="31" t="s">
        <v>68</v>
      </c>
    </row>
    <row r="15" spans="1:10">
      <c r="A15" s="7" t="s">
        <v>4</v>
      </c>
      <c r="B15" s="69">
        <f>Dollars!B15/Deals!B15</f>
        <v>10384113.636363637</v>
      </c>
      <c r="C15" s="69">
        <f>Dollars!C15/Deals!C15</f>
        <v>5149277.777777778</v>
      </c>
      <c r="D15" s="69">
        <f>Dollars!D15/Deals!D15</f>
        <v>4901881.25</v>
      </c>
      <c r="E15" s="69">
        <f>Dollars!E15/Deals!E15</f>
        <v>10415372.727272727</v>
      </c>
      <c r="F15" s="69">
        <f>Dollars!F15/Deals!F15</f>
        <v>12968783.333333334</v>
      </c>
      <c r="G15" s="69">
        <f>Dollars!G15/Deals!G15</f>
        <v>4531972</v>
      </c>
      <c r="H15" s="35">
        <f t="shared" si="0"/>
        <v>26</v>
      </c>
      <c r="I15" s="30">
        <f t="shared" si="1"/>
        <v>-0.65054763554021389</v>
      </c>
      <c r="J15" s="31">
        <f t="shared" si="2"/>
        <v>-0.56356679455724545</v>
      </c>
    </row>
    <row r="16" spans="1:10">
      <c r="A16" s="7" t="s">
        <v>5</v>
      </c>
      <c r="B16" s="69">
        <f>Dollars!B16/Deals!B16</f>
        <v>8794253.3057851233</v>
      </c>
      <c r="C16" s="69">
        <f>Dollars!C16/Deals!C16</f>
        <v>8005835.8255451713</v>
      </c>
      <c r="D16" s="69">
        <f>Dollars!D16/Deals!D16</f>
        <v>8192766.068965517</v>
      </c>
      <c r="E16" s="69">
        <f>Dollars!E16/Deals!E16</f>
        <v>9237001.8193224594</v>
      </c>
      <c r="F16" s="69">
        <f>Dollars!F16/Deals!F16</f>
        <v>9074153.2459425721</v>
      </c>
      <c r="G16" s="69">
        <f>Dollars!G16/Deals!G16</f>
        <v>9174469.7936210129</v>
      </c>
      <c r="H16" s="35">
        <f t="shared" si="0"/>
        <v>9</v>
      </c>
      <c r="I16" s="30">
        <f t="shared" si="1"/>
        <v>1.1055196552173777E-2</v>
      </c>
      <c r="J16" s="31">
        <f t="shared" si="2"/>
        <v>4.3234652745989463E-2</v>
      </c>
    </row>
    <row r="17" spans="1:10">
      <c r="A17" s="7" t="s">
        <v>6</v>
      </c>
      <c r="B17" s="69">
        <f>Dollars!B17/Deals!B17</f>
        <v>7585433.9130434785</v>
      </c>
      <c r="C17" s="69">
        <f>Dollars!C17/Deals!C17</f>
        <v>6721916.1290322579</v>
      </c>
      <c r="D17" s="69">
        <f>Dollars!D17/Deals!D17</f>
        <v>5171604.5977011491</v>
      </c>
      <c r="E17" s="69">
        <f>Dollars!E17/Deals!E17</f>
        <v>5754264.4859813089</v>
      </c>
      <c r="F17" s="69">
        <f>Dollars!F17/Deals!F17</f>
        <v>5609298.0952380951</v>
      </c>
      <c r="G17" s="69">
        <f>Dollars!G17/Deals!G17</f>
        <v>5251012.6582278479</v>
      </c>
      <c r="H17" s="35">
        <f t="shared" si="0"/>
        <v>23</v>
      </c>
      <c r="I17" s="30">
        <f t="shared" si="1"/>
        <v>-6.3873488434213671E-2</v>
      </c>
      <c r="J17" s="31">
        <f t="shared" si="2"/>
        <v>-0.30775052311793177</v>
      </c>
    </row>
    <row r="18" spans="1:10">
      <c r="A18" s="7" t="s">
        <v>7</v>
      </c>
      <c r="B18" s="69">
        <f>Dollars!B18/Deals!B18</f>
        <v>5621454.7619047621</v>
      </c>
      <c r="C18" s="69">
        <f>Dollars!C18/Deals!C18</f>
        <v>4529526.1904761903</v>
      </c>
      <c r="D18" s="69">
        <f>Dollars!D18/Deals!D18</f>
        <v>3462803.1746031744</v>
      </c>
      <c r="E18" s="69">
        <f>Dollars!E18/Deals!E18</f>
        <v>2798744.6428571427</v>
      </c>
      <c r="F18" s="69">
        <f>Dollars!F18/Deals!F18</f>
        <v>3052544</v>
      </c>
      <c r="G18" s="69">
        <f>Dollars!G18/Deals!G18</f>
        <v>3433975.4716981133</v>
      </c>
      <c r="H18" s="35">
        <f t="shared" si="0"/>
        <v>30</v>
      </c>
      <c r="I18" s="30">
        <f t="shared" si="1"/>
        <v>0.12495527392827532</v>
      </c>
      <c r="J18" s="31">
        <f t="shared" si="2"/>
        <v>-0.38913046228365411</v>
      </c>
    </row>
    <row r="19" spans="1:10">
      <c r="A19" s="7" t="s">
        <v>8</v>
      </c>
      <c r="B19" s="69">
        <f>Dollars!B19/Deals!B19</f>
        <v>2527000</v>
      </c>
      <c r="C19" s="69">
        <f>Dollars!C19/Deals!C19</f>
        <v>6575600</v>
      </c>
      <c r="D19" s="69">
        <f>Dollars!D19/Deals!D19</f>
        <v>6715931.25</v>
      </c>
      <c r="E19" s="69">
        <f>Dollars!E19/Deals!E19</f>
        <v>4856327.2727272725</v>
      </c>
      <c r="F19" s="69">
        <f>Dollars!F19/Deals!F19</f>
        <v>2252451.8518518517</v>
      </c>
      <c r="G19" s="69">
        <f>Dollars!G19/Deals!G19</f>
        <v>8680472.7272727266</v>
      </c>
      <c r="H19" s="35">
        <f t="shared" si="0"/>
        <v>13</v>
      </c>
      <c r="I19" s="30">
        <f t="shared" si="1"/>
        <v>2.8537883596206872</v>
      </c>
      <c r="J19" s="31">
        <f t="shared" si="2"/>
        <v>2.4350901176385937</v>
      </c>
    </row>
    <row r="20" spans="1:10">
      <c r="A20" s="7" t="s">
        <v>9</v>
      </c>
      <c r="B20" s="69">
        <f>Dollars!B20/Deals!B20</f>
        <v>8773988.8888888881</v>
      </c>
      <c r="C20" s="69">
        <f>Dollars!C20/Deals!C20</f>
        <v>2944157.1428571427</v>
      </c>
      <c r="D20" s="69">
        <f>Dollars!D20/Deals!D20</f>
        <v>3575111.111111111</v>
      </c>
      <c r="E20" s="69">
        <f>Dollars!E20/Deals!E20</f>
        <v>2623420</v>
      </c>
      <c r="F20" s="69">
        <f>Dollars!F20/Deals!F20</f>
        <v>1364985.7142857143</v>
      </c>
      <c r="G20" s="69">
        <f>Dollars!G20/Deals!G20</f>
        <v>14158600</v>
      </c>
      <c r="H20" s="35">
        <f t="shared" si="0"/>
        <v>2</v>
      </c>
      <c r="I20" s="30">
        <f t="shared" si="1"/>
        <v>9.3727092905210938</v>
      </c>
      <c r="J20" s="31">
        <f t="shared" si="2"/>
        <v>0.61370161044197569</v>
      </c>
    </row>
    <row r="21" spans="1:10">
      <c r="A21" s="7" t="s">
        <v>10</v>
      </c>
      <c r="B21" s="69">
        <f>Dollars!B21/Deals!B21</f>
        <v>7410050</v>
      </c>
      <c r="C21" s="69">
        <f>Dollars!C21/Deals!C21</f>
        <v>9233164.8648648653</v>
      </c>
      <c r="D21" s="69">
        <f>Dollars!D21/Deals!D21</f>
        <v>5203980.4347826084</v>
      </c>
      <c r="E21" s="69">
        <f>Dollars!E21/Deals!E21</f>
        <v>6296080</v>
      </c>
      <c r="F21" s="69">
        <f>Dollars!F21/Deals!F21</f>
        <v>5856188.2352941176</v>
      </c>
      <c r="G21" s="69">
        <f>Dollars!G21/Deals!G21</f>
        <v>8957221.2765957452</v>
      </c>
      <c r="H21" s="35">
        <f t="shared" si="0"/>
        <v>11</v>
      </c>
      <c r="I21" s="30">
        <f t="shared" si="1"/>
        <v>0.529530970779303</v>
      </c>
      <c r="J21" s="31">
        <f t="shared" si="2"/>
        <v>0.20879363521106406</v>
      </c>
    </row>
    <row r="22" spans="1:10">
      <c r="A22" s="7" t="s">
        <v>11</v>
      </c>
      <c r="B22" s="69">
        <f>Dollars!B22/Deals!B22</f>
        <v>5231635</v>
      </c>
      <c r="C22" s="69">
        <f>Dollars!C22/Deals!C22</f>
        <v>6817802.1739130439</v>
      </c>
      <c r="D22" s="69">
        <f>Dollars!D22/Deals!D22</f>
        <v>4904724.6376811592</v>
      </c>
      <c r="E22" s="69">
        <f>Dollars!E22/Deals!E22</f>
        <v>6390801.666666667</v>
      </c>
      <c r="F22" s="69">
        <f>Dollars!F22/Deals!F22</f>
        <v>4777878.1818181816</v>
      </c>
      <c r="G22" s="69">
        <f>Dollars!G22/Deals!G22</f>
        <v>10044058.536585366</v>
      </c>
      <c r="H22" s="35">
        <f t="shared" si="0"/>
        <v>5</v>
      </c>
      <c r="I22" s="30">
        <f t="shared" si="1"/>
        <v>1.1022006326589062</v>
      </c>
      <c r="J22" s="31">
        <f t="shared" si="2"/>
        <v>0.91986989470507141</v>
      </c>
    </row>
    <row r="23" spans="1:10">
      <c r="A23" s="7" t="s">
        <v>12</v>
      </c>
      <c r="B23" s="69">
        <f>Dollars!B23/Deals!B23</f>
        <v>1071428.5714285714</v>
      </c>
      <c r="C23" s="69">
        <f>Dollars!C23/Deals!C23</f>
        <v>2454666.6666666665</v>
      </c>
      <c r="D23" s="69">
        <f>Dollars!D23/Deals!D23</f>
        <v>3166633.3333333335</v>
      </c>
      <c r="E23" s="69">
        <f>Dollars!E23/Deals!E23</f>
        <v>200000</v>
      </c>
      <c r="F23" s="69">
        <f>Dollars!F23/Deals!F23</f>
        <v>215000</v>
      </c>
      <c r="G23" s="69">
        <f>Dollars!G23/Deals!G23</f>
        <v>823000</v>
      </c>
      <c r="H23" s="35">
        <f t="shared" si="0"/>
        <v>48</v>
      </c>
      <c r="I23" s="30">
        <f t="shared" si="1"/>
        <v>2.827906976744186</v>
      </c>
      <c r="J23" s="31">
        <f t="shared" si="2"/>
        <v>-0.23186666666666661</v>
      </c>
    </row>
    <row r="24" spans="1:10">
      <c r="A24" s="7" t="s">
        <v>13</v>
      </c>
      <c r="B24" s="69">
        <f>Dollars!B24/Deals!B24</f>
        <v>7275312.5</v>
      </c>
      <c r="C24" s="69">
        <f>Dollars!C24/Deals!C24</f>
        <v>9339233.333333334</v>
      </c>
      <c r="D24" s="69">
        <f>Dollars!D24/Deals!D24</f>
        <v>25750000</v>
      </c>
      <c r="E24" s="69">
        <f>Dollars!E24/Deals!E24</f>
        <v>9467333.333333334</v>
      </c>
      <c r="F24" s="69">
        <f>Dollars!F24/Deals!F24</f>
        <v>5000000</v>
      </c>
      <c r="G24" s="69">
        <f>Dollars!G24/Deals!G24</f>
        <v>11249950</v>
      </c>
      <c r="H24" s="35">
        <f t="shared" si="0"/>
        <v>4</v>
      </c>
      <c r="I24" s="30">
        <f t="shared" si="1"/>
        <v>1.2499899999999999</v>
      </c>
      <c r="J24" s="31">
        <f t="shared" si="2"/>
        <v>0.54631845711094884</v>
      </c>
    </row>
    <row r="25" spans="1:10">
      <c r="A25" s="7" t="s">
        <v>14</v>
      </c>
      <c r="B25" s="69">
        <f>Dollars!B25/Deals!B25</f>
        <v>3796333.3333333335</v>
      </c>
      <c r="C25" s="69">
        <f>Dollars!C25/Deals!C25</f>
        <v>3651500</v>
      </c>
      <c r="D25" s="69">
        <f>Dollars!D25/Deals!D25</f>
        <v>1937500</v>
      </c>
      <c r="E25" s="69">
        <f>Dollars!E25/Deals!E25</f>
        <v>1715000</v>
      </c>
      <c r="F25" s="69">
        <f>Dollars!F25/Deals!F25</f>
        <v>3787500</v>
      </c>
      <c r="G25" s="69">
        <f>Dollars!G25/Deals!G25</f>
        <v>3250000</v>
      </c>
      <c r="H25" s="35">
        <f t="shared" si="0"/>
        <v>32</v>
      </c>
      <c r="I25" s="30">
        <f t="shared" si="1"/>
        <v>-0.14191419141914191</v>
      </c>
      <c r="J25" s="31">
        <f t="shared" si="2"/>
        <v>-0.14391079111423308</v>
      </c>
    </row>
    <row r="26" spans="1:10">
      <c r="A26" s="7" t="s">
        <v>15</v>
      </c>
      <c r="B26" s="69">
        <f>Dollars!B26/Deals!B26</f>
        <v>6430935.897435897</v>
      </c>
      <c r="C26" s="69">
        <f>Dollars!C26/Deals!C26</f>
        <v>4703820</v>
      </c>
      <c r="D26" s="69">
        <f>Dollars!D26/Deals!D26</f>
        <v>8781240</v>
      </c>
      <c r="E26" s="69">
        <f>Dollars!E26/Deals!E26</f>
        <v>7621956.435643564</v>
      </c>
      <c r="F26" s="69">
        <f>Dollars!F26/Deals!F26</f>
        <v>7161832.5301204817</v>
      </c>
      <c r="G26" s="69">
        <f>Dollars!G26/Deals!G26</f>
        <v>4754210</v>
      </c>
      <c r="H26" s="35">
        <f t="shared" si="0"/>
        <v>25</v>
      </c>
      <c r="I26" s="30">
        <f t="shared" si="1"/>
        <v>-0.33617408952174688</v>
      </c>
      <c r="J26" s="31">
        <f t="shared" si="2"/>
        <v>-0.26072813104923515</v>
      </c>
    </row>
    <row r="27" spans="1:10">
      <c r="A27" s="7" t="s">
        <v>16</v>
      </c>
      <c r="B27" s="69">
        <f>Dollars!B27/Deals!B27</f>
        <v>6692100</v>
      </c>
      <c r="C27" s="69">
        <f>Dollars!C27/Deals!C27</f>
        <v>15471860</v>
      </c>
      <c r="D27" s="69">
        <f>Dollars!D27/Deals!D27</f>
        <v>4704076.4705882352</v>
      </c>
      <c r="E27" s="69">
        <f>Dollars!E27/Deals!E27</f>
        <v>12709078.571428571</v>
      </c>
      <c r="F27" s="69">
        <f>Dollars!F27/Deals!F27</f>
        <v>4950664.7058823528</v>
      </c>
      <c r="G27" s="69">
        <f>Dollars!G27/Deals!G27</f>
        <v>1694206.6666666667</v>
      </c>
      <c r="H27" s="35">
        <f t="shared" si="0"/>
        <v>41</v>
      </c>
      <c r="I27" s="30">
        <f t="shared" si="1"/>
        <v>-0.65778198134613719</v>
      </c>
      <c r="J27" s="31">
        <f t="shared" si="2"/>
        <v>-0.74683482514208288</v>
      </c>
    </row>
    <row r="28" spans="1:10">
      <c r="A28" s="7" t="s">
        <v>17</v>
      </c>
      <c r="B28" s="69">
        <f>Dollars!B28/Deals!B28</f>
        <v>2378796</v>
      </c>
      <c r="C28" s="69">
        <f>Dollars!C28/Deals!C28</f>
        <v>442117.64705882355</v>
      </c>
      <c r="D28" s="69">
        <f>Dollars!D28/Deals!D28</f>
        <v>1158722.2222222222</v>
      </c>
      <c r="E28" s="69">
        <f>Dollars!E28/Deals!E28</f>
        <v>1244391.3043478262</v>
      </c>
      <c r="F28" s="69">
        <f>Dollars!F28/Deals!F28</f>
        <v>3966808.3333333335</v>
      </c>
      <c r="G28" s="69">
        <f>Dollars!G28/Deals!G28</f>
        <v>3416800</v>
      </c>
      <c r="H28" s="35">
        <f t="shared" si="0"/>
        <v>31</v>
      </c>
      <c r="I28" s="30">
        <f t="shared" si="1"/>
        <v>-0.13865261114624061</v>
      </c>
      <c r="J28" s="31">
        <f t="shared" si="2"/>
        <v>0.4363568796988056</v>
      </c>
    </row>
    <row r="29" spans="1:10">
      <c r="A29" s="7" t="s">
        <v>18</v>
      </c>
      <c r="B29" s="69">
        <f>Dollars!B29/Deals!B29</f>
        <v>2650333.3333333335</v>
      </c>
      <c r="C29" s="69">
        <f>Dollars!C29/Deals!C29</f>
        <v>1760000</v>
      </c>
      <c r="D29" s="69">
        <f>Dollars!D29/Deals!D29</f>
        <v>1115326.6666666667</v>
      </c>
      <c r="E29" s="69">
        <f>Dollars!E29/Deals!E29</f>
        <v>1394000</v>
      </c>
      <c r="F29" s="69">
        <f>Dollars!F29/Deals!F29</f>
        <v>3363285.7142857141</v>
      </c>
      <c r="G29" s="69">
        <f>Dollars!G29/Deals!G29</f>
        <v>1795833.3333333333</v>
      </c>
      <c r="H29" s="35">
        <f t="shared" si="0"/>
        <v>40</v>
      </c>
      <c r="I29" s="30">
        <f t="shared" si="1"/>
        <v>-0.46604794064760935</v>
      </c>
      <c r="J29" s="31">
        <f t="shared" si="2"/>
        <v>-0.3224122751855113</v>
      </c>
    </row>
    <row r="30" spans="1:10">
      <c r="A30" s="7" t="s">
        <v>19</v>
      </c>
      <c r="B30" s="69">
        <f>Dollars!B30/Deals!B30</f>
        <v>1454040</v>
      </c>
      <c r="C30" s="69">
        <f>Dollars!C30/Deals!C30</f>
        <v>1183745.4545454546</v>
      </c>
      <c r="D30" s="69">
        <f>Dollars!D30/Deals!D30</f>
        <v>5983666.666666667</v>
      </c>
      <c r="E30" s="69">
        <f>Dollars!E30/Deals!E30</f>
        <v>2732987.5</v>
      </c>
      <c r="F30" s="69">
        <f>Dollars!F30/Deals!F30</f>
        <v>3132800</v>
      </c>
      <c r="G30" s="69">
        <f>Dollars!G30/Deals!G30</f>
        <v>2108457.1428571427</v>
      </c>
      <c r="H30" s="35">
        <f t="shared" si="0"/>
        <v>35</v>
      </c>
      <c r="I30" s="30">
        <f t="shared" si="1"/>
        <v>-0.32697358820954331</v>
      </c>
      <c r="J30" s="31">
        <f t="shared" si="2"/>
        <v>0.45006818440836754</v>
      </c>
    </row>
    <row r="31" spans="1:10">
      <c r="A31" s="7" t="s">
        <v>20</v>
      </c>
      <c r="B31" s="69">
        <f>Dollars!B31/Deals!B31</f>
        <v>7495052.0971302427</v>
      </c>
      <c r="C31" s="69">
        <f>Dollars!C31/Deals!C31</f>
        <v>6901741.8128654966</v>
      </c>
      <c r="D31" s="69">
        <f>Dollars!D31/Deals!D31</f>
        <v>6509145.4301075265</v>
      </c>
      <c r="E31" s="69">
        <f>Dollars!E31/Deals!E31</f>
        <v>7930468.6075949371</v>
      </c>
      <c r="F31" s="69">
        <f>Dollars!F31/Deals!F31</f>
        <v>7551947.2941176472</v>
      </c>
      <c r="G31" s="69">
        <f>Dollars!G31/Deals!G31</f>
        <v>8544095.2513966486</v>
      </c>
      <c r="H31" s="35">
        <f t="shared" si="0"/>
        <v>14</v>
      </c>
      <c r="I31" s="30">
        <f t="shared" si="1"/>
        <v>0.13137644088853798</v>
      </c>
      <c r="J31" s="31">
        <f t="shared" si="2"/>
        <v>0.13996475817267109</v>
      </c>
    </row>
    <row r="32" spans="1:10">
      <c r="A32" s="7" t="s">
        <v>21</v>
      </c>
      <c r="B32" s="69">
        <f>Dollars!B32/Deals!B32</f>
        <v>5057065.0485436898</v>
      </c>
      <c r="C32" s="69">
        <f>Dollars!C32/Deals!C32</f>
        <v>5004148.0519480519</v>
      </c>
      <c r="D32" s="69">
        <f>Dollars!D32/Deals!D32</f>
        <v>5956217.333333333</v>
      </c>
      <c r="E32" s="69">
        <f>Dollars!E32/Deals!E32</f>
        <v>4301738.3561643837</v>
      </c>
      <c r="F32" s="69">
        <f>Dollars!F32/Deals!F32</f>
        <v>7153554.3859649124</v>
      </c>
      <c r="G32" s="69">
        <f>Dollars!G32/Deals!G32</f>
        <v>9343847.8873239439</v>
      </c>
      <c r="H32" s="35">
        <f t="shared" si="0"/>
        <v>7</v>
      </c>
      <c r="I32" s="30">
        <f t="shared" si="1"/>
        <v>0.30618254691071201</v>
      </c>
      <c r="J32" s="31">
        <f t="shared" si="2"/>
        <v>0.84768196525665451</v>
      </c>
    </row>
    <row r="33" spans="1:10">
      <c r="A33" s="7" t="s">
        <v>22</v>
      </c>
      <c r="B33" s="69">
        <f>Dollars!B33/Deals!B33</f>
        <v>1348750</v>
      </c>
      <c r="C33" s="69">
        <f>Dollars!C33/Deals!C33</f>
        <v>2837500</v>
      </c>
      <c r="D33" s="69">
        <f>Dollars!D33/Deals!D33</f>
        <v>618285.71428571432</v>
      </c>
      <c r="E33" s="69">
        <f>Dollars!E33/Deals!E33</f>
        <v>7725800</v>
      </c>
      <c r="F33" s="69">
        <f>Dollars!F33/Deals!F33</f>
        <v>2131200</v>
      </c>
      <c r="G33" s="69">
        <f>Dollars!G33/Deals!G33</f>
        <v>6708975</v>
      </c>
      <c r="H33" s="35">
        <f t="shared" si="0"/>
        <v>20</v>
      </c>
      <c r="I33" s="30">
        <f t="shared" si="1"/>
        <v>2.1479800112612613</v>
      </c>
      <c r="J33" s="31">
        <f t="shared" si="2"/>
        <v>3.9742168674698797</v>
      </c>
    </row>
    <row r="34" spans="1:10">
      <c r="A34" s="7" t="s">
        <v>23</v>
      </c>
      <c r="B34" s="69">
        <f>Dollars!B34/Deals!B34</f>
        <v>4637125</v>
      </c>
      <c r="C34" s="69">
        <f>Dollars!C34/Deals!C34</f>
        <v>4823102.702702703</v>
      </c>
      <c r="D34" s="69">
        <f>Dollars!D34/Deals!D34</f>
        <v>4892209.6774193551</v>
      </c>
      <c r="E34" s="69">
        <f>Dollars!E34/Deals!E34</f>
        <v>2354247.222222222</v>
      </c>
      <c r="F34" s="69">
        <f>Dollars!F34/Deals!F34</f>
        <v>4874530.6122448975</v>
      </c>
      <c r="G34" s="69">
        <f>Dollars!G34/Deals!G34</f>
        <v>1507861.7647058824</v>
      </c>
      <c r="H34" s="35">
        <f t="shared" si="0"/>
        <v>43</v>
      </c>
      <c r="I34" s="30">
        <f t="shared" si="1"/>
        <v>-0.6906652384297044</v>
      </c>
      <c r="J34" s="31">
        <f t="shared" si="2"/>
        <v>-0.67482831178674663</v>
      </c>
    </row>
    <row r="35" spans="1:10">
      <c r="A35" s="7" t="s">
        <v>24</v>
      </c>
      <c r="B35" s="69">
        <f>Dollars!B35/Deals!B35</f>
        <v>9967304.166666666</v>
      </c>
      <c r="C35" s="69">
        <f>Dollars!C35/Deals!C35</f>
        <v>7629751.3513513515</v>
      </c>
      <c r="D35" s="69">
        <f>Dollars!D35/Deals!D35</f>
        <v>4790051.7241379311</v>
      </c>
      <c r="E35" s="69">
        <f>Dollars!E35/Deals!E35</f>
        <v>5837340.4255319145</v>
      </c>
      <c r="F35" s="69">
        <f>Dollars!F35/Deals!F35</f>
        <v>7940993.75</v>
      </c>
      <c r="G35" s="69">
        <f>Dollars!G35/Deals!G35</f>
        <v>6896310.256410256</v>
      </c>
      <c r="H35" s="35">
        <f t="shared" si="0"/>
        <v>19</v>
      </c>
      <c r="I35" s="30">
        <f t="shared" si="1"/>
        <v>-0.13155576323048282</v>
      </c>
      <c r="J35" s="31">
        <f t="shared" si="2"/>
        <v>-0.30810677179157792</v>
      </c>
    </row>
    <row r="36" spans="1:10">
      <c r="A36" s="7" t="s">
        <v>25</v>
      </c>
      <c r="B36" s="69">
        <f>Dollars!B36/Deals!B36</f>
        <v>3699128</v>
      </c>
      <c r="C36" s="69">
        <f>Dollars!C36/Deals!C36</f>
        <v>1453325</v>
      </c>
      <c r="D36" s="69">
        <f>Dollars!D36/Deals!D36</f>
        <v>6465166.666666667</v>
      </c>
      <c r="E36" s="69">
        <f>Dollars!E36/Deals!E36</f>
        <v>5844143.4782608692</v>
      </c>
      <c r="F36" s="69">
        <f>Dollars!F36/Deals!F36</f>
        <v>1788416.6666666667</v>
      </c>
      <c r="G36" s="69">
        <f>Dollars!G36/Deals!G36</f>
        <v>2057411.111111111</v>
      </c>
      <c r="H36" s="35">
        <f t="shared" si="0"/>
        <v>36</v>
      </c>
      <c r="I36" s="30">
        <f t="shared" si="1"/>
        <v>0.15040926952767025</v>
      </c>
      <c r="J36" s="31">
        <f t="shared" si="2"/>
        <v>-0.44381186292793573</v>
      </c>
    </row>
    <row r="37" spans="1:10">
      <c r="A37" s="7" t="s">
        <v>26</v>
      </c>
      <c r="B37" s="73" t="s">
        <v>68</v>
      </c>
      <c r="C37" s="69">
        <f>Dollars!C37/Deals!C37</f>
        <v>312500</v>
      </c>
      <c r="D37" s="73" t="s">
        <v>68</v>
      </c>
      <c r="E37" s="69">
        <f>Dollars!E37/Deals!E37</f>
        <v>1000000</v>
      </c>
      <c r="F37" s="69">
        <f>Dollars!F37/Deals!F37</f>
        <v>2444000</v>
      </c>
      <c r="G37" s="69">
        <f>Dollars!G37/Deals!G37</f>
        <v>400000</v>
      </c>
      <c r="H37" s="35">
        <f t="shared" si="0"/>
        <v>49</v>
      </c>
      <c r="I37" s="30">
        <f t="shared" si="1"/>
        <v>-0.83633387888707034</v>
      </c>
      <c r="J37" s="31" t="s">
        <v>68</v>
      </c>
    </row>
    <row r="38" spans="1:10">
      <c r="A38" s="7" t="s">
        <v>27</v>
      </c>
      <c r="B38" s="69">
        <f>Dollars!B38/Deals!B38</f>
        <v>7810050</v>
      </c>
      <c r="C38" s="69">
        <f>Dollars!C38/Deals!C38</f>
        <v>14530000</v>
      </c>
      <c r="D38" s="69">
        <f>Dollars!D38/Deals!D38</f>
        <v>636666.66666666663</v>
      </c>
      <c r="E38" s="69">
        <f>Dollars!E38/Deals!E38</f>
        <v>1607500</v>
      </c>
      <c r="F38" s="69">
        <f>Dollars!F38/Deals!F38</f>
        <v>929183.33333333337</v>
      </c>
      <c r="G38" s="69">
        <f>Dollars!G38/Deals!G38</f>
        <v>25000</v>
      </c>
      <c r="H38" s="35">
        <f t="shared" si="0"/>
        <v>50</v>
      </c>
      <c r="I38" s="30">
        <f t="shared" si="1"/>
        <v>-0.9730946530107083</v>
      </c>
      <c r="J38" s="31">
        <f t="shared" si="2"/>
        <v>-0.9967989961651974</v>
      </c>
    </row>
    <row r="39" spans="1:10">
      <c r="A39" s="7" t="s">
        <v>28</v>
      </c>
      <c r="B39" s="69">
        <f>Dollars!B39/Deals!B39</f>
        <v>8888880</v>
      </c>
      <c r="C39" s="69">
        <f>Dollars!C39/Deals!C39</f>
        <v>6536087.179487179</v>
      </c>
      <c r="D39" s="69">
        <f>Dollars!D39/Deals!D39</f>
        <v>7388901.7241379311</v>
      </c>
      <c r="E39" s="69">
        <f>Dollars!E39/Deals!E39</f>
        <v>6346560.416666667</v>
      </c>
      <c r="F39" s="69">
        <f>Dollars!F39/Deals!F39</f>
        <v>5319185.2941176472</v>
      </c>
      <c r="G39" s="69">
        <f>Dollars!G39/Deals!G39</f>
        <v>5192238</v>
      </c>
      <c r="H39" s="35">
        <f t="shared" si="0"/>
        <v>24</v>
      </c>
      <c r="I39" s="30">
        <f t="shared" si="1"/>
        <v>-2.3865928163479291E-2</v>
      </c>
      <c r="J39" s="31">
        <f t="shared" si="2"/>
        <v>-0.41587264087264086</v>
      </c>
    </row>
    <row r="40" spans="1:10">
      <c r="A40" s="7" t="s">
        <v>29</v>
      </c>
      <c r="B40" s="69">
        <f>Dollars!B40/Deals!B40</f>
        <v>1363975</v>
      </c>
      <c r="C40" s="69">
        <f>Dollars!C40/Deals!C40</f>
        <v>1566666.6666666667</v>
      </c>
      <c r="D40" s="69">
        <f>Dollars!D40/Deals!D40</f>
        <v>3161000</v>
      </c>
      <c r="E40" s="69">
        <f>Dollars!E40/Deals!E40</f>
        <v>4000000</v>
      </c>
      <c r="F40" s="69">
        <f>Dollars!F40/Deals!F40</f>
        <v>2400000</v>
      </c>
      <c r="G40" s="69">
        <f>Dollars!G40/Deals!G40</f>
        <v>8017333.333333333</v>
      </c>
      <c r="H40" s="35">
        <f t="shared" si="0"/>
        <v>15</v>
      </c>
      <c r="I40" s="30">
        <f t="shared" si="1"/>
        <v>2.3405555555555555</v>
      </c>
      <c r="J40" s="31">
        <f t="shared" si="2"/>
        <v>4.8779180947842393</v>
      </c>
    </row>
    <row r="41" spans="1:10">
      <c r="A41" s="7" t="s">
        <v>30</v>
      </c>
      <c r="B41" s="69">
        <f>Dollars!B41/Deals!B41</f>
        <v>6957500</v>
      </c>
      <c r="C41" s="73" t="s">
        <v>68</v>
      </c>
      <c r="D41" s="69">
        <f>Dollars!D41/Deals!D41</f>
        <v>2875000</v>
      </c>
      <c r="E41" s="69">
        <f>Dollars!E41/Deals!E41</f>
        <v>0</v>
      </c>
      <c r="F41" s="69">
        <f>Dollars!F41/Deals!F41</f>
        <v>778750</v>
      </c>
      <c r="G41" s="69">
        <f>Dollars!G41/Deals!G41</f>
        <v>1227211.111111111</v>
      </c>
      <c r="H41" s="35">
        <f t="shared" si="0"/>
        <v>44</v>
      </c>
      <c r="I41" s="30">
        <f t="shared" si="1"/>
        <v>0.57587301587301576</v>
      </c>
      <c r="J41" s="31">
        <f t="shared" si="2"/>
        <v>-0.82361320717051945</v>
      </c>
    </row>
    <row r="42" spans="1:10">
      <c r="A42" s="7" t="s">
        <v>31</v>
      </c>
      <c r="B42" s="69">
        <f>Dollars!B42/Deals!B42</f>
        <v>7114670.3703703703</v>
      </c>
      <c r="C42" s="69">
        <f>Dollars!C42/Deals!C42</f>
        <v>3659953.846153846</v>
      </c>
      <c r="D42" s="69">
        <f>Dollars!D42/Deals!D42</f>
        <v>5694410</v>
      </c>
      <c r="E42" s="69">
        <f>Dollars!E42/Deals!E42</f>
        <v>4327546.153846154</v>
      </c>
      <c r="F42" s="69">
        <f>Dollars!F42/Deals!F42</f>
        <v>7584000</v>
      </c>
      <c r="G42" s="69">
        <f>Dollars!G42/Deals!G42</f>
        <v>4339943.75</v>
      </c>
      <c r="H42" s="35">
        <f t="shared" si="0"/>
        <v>27</v>
      </c>
      <c r="I42" s="30">
        <f t="shared" si="1"/>
        <v>-0.427750032964135</v>
      </c>
      <c r="J42" s="31">
        <f t="shared" si="2"/>
        <v>-0.39000072750045417</v>
      </c>
    </row>
    <row r="43" spans="1:10">
      <c r="A43" s="7" t="s">
        <v>32</v>
      </c>
      <c r="B43" s="69">
        <f>Dollars!B43/Deals!B43</f>
        <v>7964929.7872340428</v>
      </c>
      <c r="C43" s="69">
        <f>Dollars!C43/Deals!C43</f>
        <v>8650737.6623376627</v>
      </c>
      <c r="D43" s="69">
        <f>Dollars!D43/Deals!D43</f>
        <v>6411685.9154929575</v>
      </c>
      <c r="E43" s="69">
        <f>Dollars!E43/Deals!E43</f>
        <v>7591568.75</v>
      </c>
      <c r="F43" s="69">
        <f>Dollars!F43/Deals!F43</f>
        <v>7266337.931034483</v>
      </c>
      <c r="G43" s="69">
        <f>Dollars!G43/Deals!G43</f>
        <v>7495162.7906976743</v>
      </c>
      <c r="H43" s="35">
        <f t="shared" si="0"/>
        <v>16</v>
      </c>
      <c r="I43" s="30">
        <f t="shared" si="1"/>
        <v>3.149108420706416E-2</v>
      </c>
      <c r="J43" s="31">
        <f t="shared" si="2"/>
        <v>-5.8979427199634248E-2</v>
      </c>
    </row>
    <row r="44" spans="1:10">
      <c r="A44" s="7" t="s">
        <v>33</v>
      </c>
      <c r="B44" s="69">
        <f>Dollars!B44/Deals!B44</f>
        <v>2766233.3333333335</v>
      </c>
      <c r="C44" s="69">
        <f>Dollars!C44/Deals!C44</f>
        <v>421307.69230769231</v>
      </c>
      <c r="D44" s="69">
        <f>Dollars!D44/Deals!D44</f>
        <v>1260650</v>
      </c>
      <c r="E44" s="69">
        <f>Dollars!E44/Deals!E44</f>
        <v>6491910</v>
      </c>
      <c r="F44" s="69">
        <f>Dollars!F44/Deals!F44</f>
        <v>2270687.5</v>
      </c>
      <c r="G44" s="69">
        <f>Dollars!G44/Deals!G44</f>
        <v>1524770.5882352942</v>
      </c>
      <c r="H44" s="35">
        <f t="shared" si="0"/>
        <v>42</v>
      </c>
      <c r="I44" s="30">
        <f t="shared" si="1"/>
        <v>-0.3284982683723347</v>
      </c>
      <c r="J44" s="31">
        <f t="shared" si="2"/>
        <v>-0.4487917668181905</v>
      </c>
    </row>
    <row r="45" spans="1:10">
      <c r="A45" s="7" t="s">
        <v>34</v>
      </c>
      <c r="B45" s="69">
        <f>Dollars!B45/Deals!B45</f>
        <v>2105533.3333333335</v>
      </c>
      <c r="C45" s="69">
        <f>Dollars!C45/Deals!C45</f>
        <v>3850000</v>
      </c>
      <c r="D45" s="69">
        <f>Dollars!D45/Deals!D45</f>
        <v>6788600</v>
      </c>
      <c r="E45" s="69">
        <f>Dollars!E45/Deals!E45</f>
        <v>3166666.6666666665</v>
      </c>
      <c r="F45" s="69">
        <f>Dollars!F45/Deals!F45</f>
        <v>1773775</v>
      </c>
      <c r="G45" s="69">
        <f>Dollars!G45/Deals!G45</f>
        <v>1924040</v>
      </c>
      <c r="H45" s="35">
        <f t="shared" si="0"/>
        <v>37</v>
      </c>
      <c r="I45" s="30">
        <f t="shared" si="1"/>
        <v>8.4714803174021511E-2</v>
      </c>
      <c r="J45" s="31">
        <f t="shared" si="2"/>
        <v>-8.6198271221859926E-2</v>
      </c>
    </row>
    <row r="46" spans="1:10">
      <c r="A46" s="7" t="s">
        <v>35</v>
      </c>
      <c r="B46" s="69">
        <f>Dollars!B46/Deals!B46</f>
        <v>5798598.084291188</v>
      </c>
      <c r="C46" s="69">
        <f>Dollars!C46/Deals!C46</f>
        <v>5239630.5418719212</v>
      </c>
      <c r="D46" s="69">
        <f>Dollars!D46/Deals!D46</f>
        <v>4772394.9324324327</v>
      </c>
      <c r="E46" s="69">
        <f>Dollars!E46/Deals!E46</f>
        <v>7040739.4202898555</v>
      </c>
      <c r="F46" s="69">
        <f>Dollars!F46/Deals!F46</f>
        <v>5548868.7134502921</v>
      </c>
      <c r="G46" s="69">
        <f>Dollars!G46/Deals!G46</f>
        <v>7214693.6868686872</v>
      </c>
      <c r="H46" s="35">
        <f t="shared" si="0"/>
        <v>18</v>
      </c>
      <c r="I46" s="30">
        <f t="shared" si="1"/>
        <v>0.3002098372557428</v>
      </c>
      <c r="J46" s="31">
        <f t="shared" si="2"/>
        <v>0.24421344297232847</v>
      </c>
    </row>
    <row r="47" spans="1:10">
      <c r="A47" s="7" t="s">
        <v>36</v>
      </c>
      <c r="B47" s="69">
        <f>Dollars!B47/Deals!B47</f>
        <v>4098770.769230769</v>
      </c>
      <c r="C47" s="69">
        <f>Dollars!C47/Deals!C47</f>
        <v>2075320.3389830508</v>
      </c>
      <c r="D47" s="69">
        <f>Dollars!D47/Deals!D47</f>
        <v>2816998.4126984128</v>
      </c>
      <c r="E47" s="69">
        <f>Dollars!E47/Deals!E47</f>
        <v>5925160.2739726026</v>
      </c>
      <c r="F47" s="69">
        <f>Dollars!F47/Deals!F47</f>
        <v>4991336.0655737706</v>
      </c>
      <c r="G47" s="69">
        <f>Dollars!G47/Deals!G47</f>
        <v>3734583.5294117648</v>
      </c>
      <c r="H47" s="35">
        <f t="shared" si="0"/>
        <v>28</v>
      </c>
      <c r="I47" s="30">
        <f t="shared" si="1"/>
        <v>-0.25178680009748811</v>
      </c>
      <c r="J47" s="31">
        <f t="shared" si="2"/>
        <v>-8.8852795221664116E-2</v>
      </c>
    </row>
    <row r="48" spans="1:10">
      <c r="A48" s="7" t="s">
        <v>37</v>
      </c>
      <c r="B48" s="69">
        <f>Dollars!B48/Deals!B48</f>
        <v>3451160</v>
      </c>
      <c r="C48" s="69">
        <f>Dollars!C48/Deals!C48</f>
        <v>1126500</v>
      </c>
      <c r="D48" s="69">
        <f>Dollars!D48/Deals!D48</f>
        <v>6500000</v>
      </c>
      <c r="E48" s="69">
        <f>Dollars!E48/Deals!E48</f>
        <v>6778750</v>
      </c>
      <c r="F48" s="69">
        <f>Dollars!F48/Deals!F48</f>
        <v>4862285.7142857146</v>
      </c>
      <c r="G48" s="69">
        <f>Dollars!G48/Deals!G48</f>
        <v>1001737.5</v>
      </c>
      <c r="H48" s="35">
        <f t="shared" si="0"/>
        <v>47</v>
      </c>
      <c r="I48" s="30">
        <f t="shared" si="1"/>
        <v>-0.79397806734046306</v>
      </c>
      <c r="J48" s="31">
        <f t="shared" si="2"/>
        <v>-0.70973889938455481</v>
      </c>
    </row>
    <row r="49" spans="1:10">
      <c r="A49" s="7" t="s">
        <v>38</v>
      </c>
      <c r="B49" s="69">
        <f>Dollars!B49/Deals!B49</f>
        <v>4611012.1212121211</v>
      </c>
      <c r="C49" s="69">
        <f>Dollars!C49/Deals!C49</f>
        <v>4491806.666666667</v>
      </c>
      <c r="D49" s="69">
        <f>Dollars!D49/Deals!D49</f>
        <v>5240351.4285714282</v>
      </c>
      <c r="E49" s="69">
        <f>Dollars!E49/Deals!E49</f>
        <v>6400291.8918918921</v>
      </c>
      <c r="F49" s="69">
        <f>Dollars!F49/Deals!F49</f>
        <v>4153926.6666666665</v>
      </c>
      <c r="G49" s="69">
        <f>Dollars!G49/Deals!G49</f>
        <v>3521570.2702702703</v>
      </c>
      <c r="H49" s="35">
        <f t="shared" si="0"/>
        <v>29</v>
      </c>
      <c r="I49" s="30">
        <f t="shared" si="1"/>
        <v>-0.1522309966304323</v>
      </c>
      <c r="J49" s="31">
        <f t="shared" si="2"/>
        <v>-0.23626956995625148</v>
      </c>
    </row>
    <row r="50" spans="1:10">
      <c r="A50" s="7" t="s">
        <v>39</v>
      </c>
      <c r="B50" s="69">
        <f>Dollars!B50/Deals!B50</f>
        <v>4071258.4615384615</v>
      </c>
      <c r="C50" s="69">
        <f>Dollars!C50/Deals!C50</f>
        <v>3327724.0875912406</v>
      </c>
      <c r="D50" s="69">
        <f>Dollars!D50/Deals!D50</f>
        <v>3255704.9689440993</v>
      </c>
      <c r="E50" s="69">
        <f>Dollars!E50/Deals!E50</f>
        <v>3382056.2913907287</v>
      </c>
      <c r="F50" s="69">
        <f>Dollars!F50/Deals!F50</f>
        <v>2759995.2631578948</v>
      </c>
      <c r="G50" s="69">
        <f>Dollars!G50/Deals!G50</f>
        <v>1916494.4206008583</v>
      </c>
      <c r="H50" s="35">
        <f t="shared" si="0"/>
        <v>38</v>
      </c>
      <c r="I50" s="30">
        <f t="shared" si="1"/>
        <v>-0.30561677181718455</v>
      </c>
      <c r="J50" s="31">
        <f t="shared" si="2"/>
        <v>-0.52926240406838565</v>
      </c>
    </row>
    <row r="51" spans="1:10">
      <c r="A51" s="7" t="s">
        <v>40</v>
      </c>
      <c r="B51" s="69">
        <f>Dollars!B51/Deals!B51</f>
        <v>6900000</v>
      </c>
      <c r="C51" s="73" t="s">
        <v>68</v>
      </c>
      <c r="D51" s="69">
        <f>Dollars!D51/Deals!D51</f>
        <v>4494500</v>
      </c>
      <c r="E51" s="73" t="s">
        <v>68</v>
      </c>
      <c r="F51" s="69">
        <f>Dollars!F51/Deals!F51</f>
        <v>100000</v>
      </c>
      <c r="G51" s="69">
        <f>Dollars!G51/Deals!G51</f>
        <v>10000000</v>
      </c>
      <c r="H51" s="35">
        <f t="shared" si="0"/>
        <v>6</v>
      </c>
      <c r="I51" s="30">
        <f t="shared" si="1"/>
        <v>99</v>
      </c>
      <c r="J51" s="31">
        <f t="shared" si="2"/>
        <v>0.44927536231884058</v>
      </c>
    </row>
    <row r="52" spans="1:10">
      <c r="A52" s="7" t="s">
        <v>41</v>
      </c>
      <c r="B52" s="69">
        <f>Dollars!B52/Deals!B52</f>
        <v>4793400</v>
      </c>
      <c r="C52" s="69">
        <f>Dollars!C52/Deals!C52</f>
        <v>2002400</v>
      </c>
      <c r="D52" s="69">
        <f>Dollars!D52/Deals!D52</f>
        <v>5391090.9090909092</v>
      </c>
      <c r="E52" s="69">
        <f>Dollars!E52/Deals!E52</f>
        <v>3010785.7142857141</v>
      </c>
      <c r="F52" s="69">
        <f>Dollars!F52/Deals!F52</f>
        <v>5670606.666666667</v>
      </c>
      <c r="G52" s="69">
        <f>Dollars!G52/Deals!G52</f>
        <v>6281753.846153846</v>
      </c>
      <c r="H52" s="35">
        <f t="shared" si="0"/>
        <v>21</v>
      </c>
      <c r="I52" s="30">
        <f t="shared" si="1"/>
        <v>0.10777456723980956</v>
      </c>
      <c r="J52" s="31">
        <f t="shared" si="2"/>
        <v>0.31050065635120083</v>
      </c>
    </row>
    <row r="53" spans="1:10">
      <c r="A53" s="7" t="s">
        <v>42</v>
      </c>
      <c r="B53" s="69">
        <f>Dollars!B53/Deals!B53</f>
        <v>2124010</v>
      </c>
      <c r="C53" s="69">
        <f>Dollars!C53/Deals!C53</f>
        <v>1420000</v>
      </c>
      <c r="D53" s="69">
        <f>Dollars!D53/Deals!D53</f>
        <v>2968333.3333333335</v>
      </c>
      <c r="E53" s="69">
        <f>Dollars!E53/Deals!E53</f>
        <v>14931250</v>
      </c>
      <c r="F53" s="69">
        <f>Dollars!F53/Deals!F53</f>
        <v>7899980</v>
      </c>
      <c r="G53" s="69">
        <f>Dollars!G53/Deals!G53</f>
        <v>5713013.333333333</v>
      </c>
      <c r="H53" s="35">
        <f t="shared" si="0"/>
        <v>22</v>
      </c>
      <c r="I53" s="30">
        <f t="shared" si="1"/>
        <v>-0.27683192446900712</v>
      </c>
      <c r="J53" s="31">
        <f t="shared" si="2"/>
        <v>1.6897299604678571</v>
      </c>
    </row>
    <row r="54" spans="1:10">
      <c r="A54" s="7" t="s">
        <v>43</v>
      </c>
      <c r="B54" s="69">
        <f>Dollars!B54/Deals!B54</f>
        <v>500000</v>
      </c>
      <c r="C54" s="69">
        <f>Dollars!C54/Deals!C54</f>
        <v>266666.66666666669</v>
      </c>
      <c r="D54" s="69">
        <f>Dollars!D54/Deals!D54</f>
        <v>5000000</v>
      </c>
      <c r="E54" s="69">
        <f>Dollars!E54/Deals!E54</f>
        <v>2073000</v>
      </c>
      <c r="F54" s="69">
        <f>Dollars!F54/Deals!F54</f>
        <v>0</v>
      </c>
      <c r="G54" s="69">
        <f>Dollars!G54/Deals!G54</f>
        <v>11900000</v>
      </c>
      <c r="H54" s="35">
        <f t="shared" si="0"/>
        <v>3</v>
      </c>
      <c r="I54" s="30" t="s">
        <v>68</v>
      </c>
      <c r="J54" s="31">
        <f t="shared" si="2"/>
        <v>22.8</v>
      </c>
    </row>
    <row r="55" spans="1:10">
      <c r="A55" s="7" t="s">
        <v>44</v>
      </c>
      <c r="B55" s="69">
        <f>Dollars!B55/Deals!B55</f>
        <v>3121859.2592592593</v>
      </c>
      <c r="C55" s="69">
        <f>Dollars!C55/Deals!C55</f>
        <v>4413952.9411764704</v>
      </c>
      <c r="D55" s="69">
        <f>Dollars!D55/Deals!D55</f>
        <v>2259216.6666666665</v>
      </c>
      <c r="E55" s="69">
        <f>Dollars!E55/Deals!E55</f>
        <v>2902372.9729729728</v>
      </c>
      <c r="F55" s="69">
        <f>Dollars!F55/Deals!F55</f>
        <v>2462387.8787878789</v>
      </c>
      <c r="G55" s="69">
        <f>Dollars!G55/Deals!G55</f>
        <v>2186330</v>
      </c>
      <c r="H55" s="35">
        <f t="shared" si="0"/>
        <v>33</v>
      </c>
      <c r="I55" s="30">
        <f t="shared" si="1"/>
        <v>-0.11210982687413552</v>
      </c>
      <c r="J55" s="31">
        <f t="shared" si="2"/>
        <v>-0.29967054295754431</v>
      </c>
    </row>
    <row r="56" spans="1:10">
      <c r="A56" s="7" t="s">
        <v>45</v>
      </c>
      <c r="B56" s="69">
        <f>Dollars!B56/Deals!B56</f>
        <v>7360065.8682634728</v>
      </c>
      <c r="C56" s="69">
        <f>Dollars!C56/Deals!C56</f>
        <v>6227796.8253968256</v>
      </c>
      <c r="D56" s="69">
        <f>Dollars!D56/Deals!D56</f>
        <v>6548406.7484662579</v>
      </c>
      <c r="E56" s="69">
        <f>Dollars!E56/Deals!E56</f>
        <v>9461986.2275449093</v>
      </c>
      <c r="F56" s="69">
        <f>Dollars!F56/Deals!F56</f>
        <v>5821252.1472392641</v>
      </c>
      <c r="G56" s="69">
        <f>Dollars!G56/Deals!G56</f>
        <v>8713772.666666666</v>
      </c>
      <c r="H56" s="35">
        <f t="shared" si="0"/>
        <v>12</v>
      </c>
      <c r="I56" s="30">
        <f t="shared" si="1"/>
        <v>0.49688974919239381</v>
      </c>
      <c r="J56" s="31">
        <f t="shared" si="2"/>
        <v>0.18392590808736684</v>
      </c>
    </row>
    <row r="57" spans="1:10">
      <c r="A57" s="7" t="s">
        <v>46</v>
      </c>
      <c r="B57" s="69">
        <f>Dollars!B57/Deals!B57</f>
        <v>5241542.1052631577</v>
      </c>
      <c r="C57" s="69">
        <f>Dollars!C57/Deals!C57</f>
        <v>4784202.9411764704</v>
      </c>
      <c r="D57" s="69">
        <f>Dollars!D57/Deals!D57</f>
        <v>5148177.777777778</v>
      </c>
      <c r="E57" s="69">
        <f>Dollars!E57/Deals!E57</f>
        <v>4988946.9387755105</v>
      </c>
      <c r="F57" s="69">
        <f>Dollars!F57/Deals!F57</f>
        <v>7236300</v>
      </c>
      <c r="G57" s="69">
        <f>Dollars!G57/Deals!G57</f>
        <v>9264132.3529411759</v>
      </c>
      <c r="H57" s="35">
        <f t="shared" si="0"/>
        <v>8</v>
      </c>
      <c r="I57" s="30">
        <f t="shared" si="1"/>
        <v>0.28023055331331975</v>
      </c>
      <c r="J57" s="31">
        <f t="shared" si="2"/>
        <v>0.76744403972999453</v>
      </c>
    </row>
    <row r="58" spans="1:10">
      <c r="A58" s="7" t="s">
        <v>47</v>
      </c>
      <c r="B58" s="69">
        <f>Dollars!B58/Deals!B58</f>
        <v>6287217.9775280897</v>
      </c>
      <c r="C58" s="69">
        <f>Dollars!C58/Deals!C58</f>
        <v>4913546.9387755105</v>
      </c>
      <c r="D58" s="69">
        <f>Dollars!D58/Deals!D58</f>
        <v>7057177.5862068962</v>
      </c>
      <c r="E58" s="69">
        <f>Dollars!E58/Deals!E58</f>
        <v>8025518.1818181816</v>
      </c>
      <c r="F58" s="69">
        <f>Dollars!F58/Deals!F58</f>
        <v>3463673.4177215188</v>
      </c>
      <c r="G58" s="69">
        <f>Dollars!G58/Deals!G58</f>
        <v>8978801.5151515156</v>
      </c>
      <c r="H58" s="35">
        <f t="shared" si="0"/>
        <v>10</v>
      </c>
      <c r="I58" s="30">
        <f t="shared" si="1"/>
        <v>1.5922771671291025</v>
      </c>
      <c r="J58" s="31">
        <f t="shared" si="2"/>
        <v>0.42810405925860084</v>
      </c>
    </row>
    <row r="59" spans="1:10">
      <c r="A59" s="7" t="s">
        <v>48</v>
      </c>
      <c r="B59" s="69">
        <f>Dollars!B59/Deals!B59</f>
        <v>5281225</v>
      </c>
      <c r="C59" s="69">
        <f>Dollars!C59/Deals!C59</f>
        <v>4164285.7142857141</v>
      </c>
      <c r="D59" s="69">
        <f>Dollars!D59/Deals!D59</f>
        <v>4724142.8571428573</v>
      </c>
      <c r="E59" s="69">
        <f>Dollars!E59/Deals!E59</f>
        <v>3105012.5</v>
      </c>
      <c r="F59" s="69">
        <f>Dollars!F59/Deals!F59</f>
        <v>883000</v>
      </c>
      <c r="G59" s="69">
        <f>Dollars!G59/Deals!G59</f>
        <v>2139230</v>
      </c>
      <c r="H59" s="35">
        <f t="shared" si="0"/>
        <v>34</v>
      </c>
      <c r="I59" s="30">
        <f t="shared" si="1"/>
        <v>1.4226840317100793</v>
      </c>
      <c r="J59" s="31">
        <f t="shared" si="2"/>
        <v>-0.59493678076582612</v>
      </c>
    </row>
    <row r="60" spans="1:10">
      <c r="A60" s="7" t="s">
        <v>49</v>
      </c>
      <c r="B60" s="69">
        <f>Dollars!B60/Deals!B60</f>
        <v>5783129.4478527606</v>
      </c>
      <c r="C60" s="69">
        <f>Dollars!C60/Deals!C60</f>
        <v>5383501.8518518517</v>
      </c>
      <c r="D60" s="69">
        <f>Dollars!D60/Deals!D60</f>
        <v>5264937.2881355928</v>
      </c>
      <c r="E60" s="69">
        <f>Dollars!E60/Deals!E60</f>
        <v>4407321.5999999996</v>
      </c>
      <c r="F60" s="69">
        <f>Dollars!F60/Deals!F60</f>
        <v>7483402.6315789474</v>
      </c>
      <c r="G60" s="69">
        <f>Dollars!G60/Deals!G60</f>
        <v>7247327.777777778</v>
      </c>
      <c r="H60" s="35">
        <f t="shared" si="0"/>
        <v>17</v>
      </c>
      <c r="I60" s="30">
        <f t="shared" si="1"/>
        <v>-3.1546458933662806E-2</v>
      </c>
      <c r="J60" s="31">
        <f t="shared" si="2"/>
        <v>0.25318442949062209</v>
      </c>
    </row>
    <row r="61" spans="1:10">
      <c r="A61" s="7" t="s">
        <v>50</v>
      </c>
      <c r="B61" s="69">
        <f>Dollars!B61/Deals!B61</f>
        <v>3581630</v>
      </c>
      <c r="C61" s="69">
        <f>Dollars!C61/Deals!C61</f>
        <v>1848335.7142857143</v>
      </c>
      <c r="D61" s="69">
        <f>Dollars!D61/Deals!D61</f>
        <v>6426952.3809523806</v>
      </c>
      <c r="E61" s="69">
        <f>Dollars!E61/Deals!E61</f>
        <v>4857406.666666667</v>
      </c>
      <c r="F61" s="69">
        <f>Dollars!F61/Deals!F61</f>
        <v>6807992.8571428573</v>
      </c>
      <c r="G61" s="69">
        <f>Dollars!G61/Deals!G61</f>
        <v>1888231.5789473683</v>
      </c>
      <c r="H61" s="35">
        <f t="shared" si="0"/>
        <v>39</v>
      </c>
      <c r="I61" s="30">
        <f t="shared" si="1"/>
        <v>-0.72264489423395029</v>
      </c>
      <c r="J61" s="31">
        <f t="shared" si="2"/>
        <v>-0.47280104897843489</v>
      </c>
    </row>
    <row r="62" spans="1:10">
      <c r="A62" s="7" t="s">
        <v>51</v>
      </c>
      <c r="B62" s="69">
        <f>Dollars!B62/Deals!B62</f>
        <v>15000000</v>
      </c>
      <c r="C62" s="69">
        <f>Dollars!C62/Deals!C62</f>
        <v>1000000</v>
      </c>
      <c r="D62" s="69">
        <f>Dollars!D62/Deals!D62</f>
        <v>937500</v>
      </c>
      <c r="E62" s="69">
        <f>Dollars!E62/Deals!E62</f>
        <v>1050000</v>
      </c>
      <c r="F62" s="69">
        <f>Dollars!F62/Deals!F62</f>
        <v>4856000</v>
      </c>
      <c r="G62" s="69">
        <f>Dollars!G62/Deals!G62</f>
        <v>1200000</v>
      </c>
      <c r="H62" s="35">
        <f t="shared" si="0"/>
        <v>45</v>
      </c>
      <c r="I62" s="30">
        <f t="shared" si="1"/>
        <v>-0.75288303130148271</v>
      </c>
      <c r="J62" s="31">
        <f t="shared" si="2"/>
        <v>-0.92</v>
      </c>
    </row>
    <row r="63" spans="1:10">
      <c r="A63" s="8" t="s">
        <v>54</v>
      </c>
      <c r="B63" s="69">
        <f>Dollars!B63/Deals!B63</f>
        <v>1530000</v>
      </c>
      <c r="C63" s="73" t="s">
        <v>68</v>
      </c>
      <c r="D63" s="69">
        <f>Dollars!D63/Deals!D63</f>
        <v>10000000</v>
      </c>
      <c r="E63" s="73" t="s">
        <v>68</v>
      </c>
      <c r="F63" s="73" t="s">
        <v>68</v>
      </c>
      <c r="G63" s="73" t="s">
        <v>68</v>
      </c>
      <c r="H63" s="74" t="s">
        <v>68</v>
      </c>
      <c r="I63" s="30" t="s">
        <v>68</v>
      </c>
      <c r="J63" s="31" t="s">
        <v>68</v>
      </c>
    </row>
    <row r="64" spans="1:10">
      <c r="A64" s="9" t="s">
        <v>52</v>
      </c>
      <c r="B64" s="70" t="s">
        <v>68</v>
      </c>
      <c r="C64" s="72">
        <f>Dollars!C64/Deals!C64</f>
        <v>525000</v>
      </c>
      <c r="D64" s="72">
        <f>Dollars!D64/Deals!D64</f>
        <v>0</v>
      </c>
      <c r="E64" s="72">
        <f>Dollars!E64/Deals!E64</f>
        <v>0</v>
      </c>
      <c r="F64" s="71" t="s">
        <v>68</v>
      </c>
      <c r="G64" s="71" t="s">
        <v>68</v>
      </c>
      <c r="H64" s="75" t="s">
        <v>68</v>
      </c>
      <c r="I64" s="32" t="s">
        <v>68</v>
      </c>
      <c r="J64" s="33" t="s">
        <v>68</v>
      </c>
    </row>
    <row r="66" spans="1:1">
      <c r="A66" s="51" t="s">
        <v>72</v>
      </c>
    </row>
  </sheetData>
  <mergeCells count="1">
    <mergeCell ref="I9:J9"/>
  </mergeCells>
  <conditionalFormatting sqref="B12:B63">
    <cfRule type="top10" dxfId="9" priority="10" rank="10"/>
  </conditionalFormatting>
  <conditionalFormatting sqref="C12:C63">
    <cfRule type="top10" dxfId="8" priority="9" rank="10"/>
  </conditionalFormatting>
  <conditionalFormatting sqref="D12:D63">
    <cfRule type="top10" dxfId="7" priority="8" rank="10"/>
  </conditionalFormatting>
  <conditionalFormatting sqref="E12:E63">
    <cfRule type="top10" dxfId="6" priority="7" rank="10"/>
  </conditionalFormatting>
  <conditionalFormatting sqref="F12:F63">
    <cfRule type="top10" dxfId="5" priority="6" rank="10"/>
  </conditionalFormatting>
  <conditionalFormatting sqref="G12:G63">
    <cfRule type="top10" dxfId="4" priority="5" rank="10"/>
  </conditionalFormatting>
  <conditionalFormatting sqref="I12:I63">
    <cfRule type="top10" dxfId="3" priority="4" rank="10"/>
    <cfRule type="top10" dxfId="2" priority="3" bottom="1" rank="10"/>
  </conditionalFormatting>
  <conditionalFormatting sqref="J12:J63">
    <cfRule type="top10" dxfId="1" priority="2" rank="10"/>
    <cfRule type="top10" dxfId="0" priority="1" bottom="1" rank="10"/>
  </conditionalFormatting>
  <hyperlinks>
    <hyperlink ref="B3" r:id="rId1" display="National Venture Capital Association and PricewaterhouseCoopers Moneytree Survey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Dollars and Deals</vt:lpstr>
      <vt:lpstr>Dollars</vt:lpstr>
      <vt:lpstr>Deals</vt:lpstr>
      <vt:lpstr>Share of Dollars</vt:lpstr>
      <vt:lpstr>Share of Deals</vt:lpstr>
      <vt:lpstr>Population</vt:lpstr>
      <vt:lpstr>Per Capita Dollars</vt:lpstr>
      <vt:lpstr>Per Capital Deals</vt:lpstr>
      <vt:lpstr>Average Deal Size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cp:lastPrinted>2014-01-21T17:45:17Z</cp:lastPrinted>
  <dcterms:created xsi:type="dcterms:W3CDTF">2014-01-20T19:15:25Z</dcterms:created>
  <dcterms:modified xsi:type="dcterms:W3CDTF">2014-01-29T19:20:05Z</dcterms:modified>
</cp:coreProperties>
</file>