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480" yWindow="165" windowWidth="18195" windowHeight="11895"/>
  </bookViews>
  <sheets>
    <sheet name="Totals" sheetId="16" r:id="rId1"/>
    <sheet name="ALL Data" sheetId="2" r:id="rId2"/>
    <sheet name="R&amp;D Plant" sheetId="13" r:id="rId3"/>
    <sheet name="Charts" sheetId="7" r:id="rId4"/>
  </sheets>
  <calcPr calcId="125725" fullPrecision="0"/>
</workbook>
</file>

<file path=xl/calcChain.xml><?xml version="1.0" encoding="utf-8"?>
<calcChain xmlns="http://schemas.openxmlformats.org/spreadsheetml/2006/main">
  <c r="AO62" i="2"/>
  <c r="AN62"/>
  <c r="AM62"/>
  <c r="O10" i="16" l="1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9"/>
  <c r="C4" i="13"/>
  <c r="C5"/>
  <c r="C6"/>
  <c r="C7"/>
  <c r="C8"/>
  <c r="C9"/>
  <c r="C10"/>
  <c r="C11"/>
  <c r="C12"/>
  <c r="C13"/>
  <c r="C3"/>
  <c r="D14"/>
  <c r="B14"/>
  <c r="E4"/>
  <c r="E5"/>
  <c r="E6"/>
  <c r="E7"/>
  <c r="E8"/>
  <c r="E9"/>
  <c r="E10"/>
  <c r="E11"/>
  <c r="E12"/>
  <c r="E13"/>
  <c r="E3"/>
  <c r="AE63" i="2"/>
  <c r="S63"/>
  <c r="K63"/>
  <c r="AD63"/>
  <c r="R63"/>
  <c r="C62"/>
  <c r="D62"/>
  <c r="E62"/>
  <c r="G63" s="1"/>
  <c r="F62"/>
  <c r="F63" s="1"/>
  <c r="G62"/>
  <c r="H62"/>
  <c r="H63" s="1"/>
  <c r="I62"/>
  <c r="I63" s="1"/>
  <c r="J62"/>
  <c r="J63" s="1"/>
  <c r="K62"/>
  <c r="L62"/>
  <c r="L63" s="1"/>
  <c r="M62"/>
  <c r="P63" s="1"/>
  <c r="N62"/>
  <c r="N63" s="1"/>
  <c r="O62"/>
  <c r="O63" s="1"/>
  <c r="P62"/>
  <c r="Q62"/>
  <c r="Q63" s="1"/>
  <c r="R62"/>
  <c r="S62"/>
  <c r="T62"/>
  <c r="T63" s="1"/>
  <c r="U62"/>
  <c r="U63" s="1"/>
  <c r="V62"/>
  <c r="V63" s="1"/>
  <c r="W62"/>
  <c r="W63" s="1"/>
  <c r="X62"/>
  <c r="X63" s="1"/>
  <c r="Y62"/>
  <c r="Y63" s="1"/>
  <c r="Z62"/>
  <c r="Z63" s="1"/>
  <c r="AA62"/>
  <c r="AA63" s="1"/>
  <c r="AB62"/>
  <c r="AB63" s="1"/>
  <c r="AC62"/>
  <c r="AC63" s="1"/>
  <c r="AD62"/>
  <c r="AE62"/>
  <c r="AF62"/>
  <c r="AF63" s="1"/>
  <c r="AG62"/>
  <c r="AG63" s="1"/>
  <c r="AH62"/>
  <c r="AH63" s="1"/>
  <c r="AI62"/>
  <c r="AI63" s="1"/>
  <c r="AJ62"/>
  <c r="AJ63" s="1"/>
  <c r="AK62"/>
  <c r="AK63" s="1"/>
  <c r="AL62"/>
  <c r="AL63" s="1"/>
  <c r="B62"/>
  <c r="C63" s="1"/>
  <c r="C14" i="13" l="1"/>
  <c r="E63" i="2"/>
  <c r="M63"/>
  <c r="B63"/>
  <c r="D63"/>
  <c r="E14" i="13"/>
  <c r="AO12" i="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11"/>
  <c r="E4" i="7" l="1"/>
  <c r="E5"/>
  <c r="E6"/>
  <c r="E7"/>
  <c r="E8"/>
  <c r="E9"/>
  <c r="E10"/>
  <c r="E11"/>
  <c r="E12"/>
  <c r="E13"/>
  <c r="E3"/>
  <c r="D4"/>
  <c r="D5"/>
  <c r="D6"/>
  <c r="D7"/>
  <c r="D8"/>
  <c r="D9"/>
  <c r="D10"/>
  <c r="D11"/>
  <c r="D12"/>
  <c r="D13"/>
  <c r="D3"/>
</calcChain>
</file>

<file path=xl/sharedStrings.xml><?xml version="1.0" encoding="utf-8"?>
<sst xmlns="http://schemas.openxmlformats.org/spreadsheetml/2006/main" count="183" uniqueCount="84">
  <si>
    <t>Total</t>
  </si>
  <si>
    <t>R&amp;D plant</t>
  </si>
  <si>
    <t>R&amp;D</t>
  </si>
  <si>
    <t>State or location</t>
  </si>
  <si>
    <t>ARRA</t>
  </si>
  <si>
    <t>NON-IRRA</t>
  </si>
  <si>
    <t>NON-ARRA</t>
  </si>
  <si>
    <t>Year</t>
  </si>
  <si>
    <t>No ARRA</t>
  </si>
  <si>
    <t>With ARRA</t>
  </si>
  <si>
    <t>Without ARRA</t>
  </si>
  <si>
    <t>1 YEAR % CHANGE</t>
  </si>
  <si>
    <t>5 YEAR % CHANGE</t>
  </si>
  <si>
    <t>10 YEAR % CHANGE</t>
  </si>
  <si>
    <t>without ARRA</t>
  </si>
  <si>
    <t>Percent of Total</t>
  </si>
  <si>
    <t>TOTAL</t>
  </si>
  <si>
    <t>R&amp;D Plant</t>
  </si>
  <si>
    <t>% Plant</t>
  </si>
  <si>
    <t>% Change (2011-2012)</t>
  </si>
  <si>
    <t>% Change (2007-2012)</t>
  </si>
  <si>
    <t>% Change (2002-2012)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</si>
  <si>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</si>
  <si>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</si>
  <si>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</si>
  <si>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</si>
  <si>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</si>
  <si>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</si>
  <si>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</si>
  <si>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</si>
  <si>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</si>
  <si>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</si>
  <si>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</si>
  <si>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</si>
  <si>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</si>
  <si>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</si>
  <si>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</si>
  <si>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</si>
  <si>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</si>
  <si>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</si>
  <si>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</si>
  <si>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</si>
  <si>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</si>
  <si>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</si>
  <si>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</si>
  <si>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</si>
  <si>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</si>
  <si>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</si>
  <si>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</si>
  <si>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</si>
  <si>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</si>
  <si>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</si>
  <si>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</si>
  <si>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</si>
  <si>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</si>
  <si>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</si>
  <si>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</si>
  <si>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</si>
  <si>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</si>
  <si>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</si>
  <si>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</si>
  <si>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</si>
  <si>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</si>
  <si>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</si>
  <si>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</si>
  <si>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</si>
  <si>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</si>
  <si>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</si>
  <si>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</si>
  <si>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</si>
  <si>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</si>
  <si>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</si>
  <si>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</si>
  <si>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</t>
  </si>
  <si>
    <t>Federal R&amp;D Source:</t>
  </si>
  <si>
    <t>National Science Foundation, Federal Funds for R&amp;D</t>
  </si>
  <si>
    <t>Prepared by:</t>
  </si>
  <si>
    <t>SSTI</t>
  </si>
  <si>
    <t>Total Private and Federal Research &amp; Development Commitments by State, 2002-2012 ($, Thousands)</t>
  </si>
  <si>
    <t>Private and Federal Research &amp; Development Commitments by R&amp;D and R&amp;D Plant, byState, 2002-2012 ($, Thousands)</t>
  </si>
  <si>
    <t>Total Federal Funds Commited to  R&amp;D Plant Activities ($, Millions)</t>
  </si>
  <si>
    <t>Total Federal Funds Commited to R&amp;D  ($, Millions)</t>
  </si>
  <si>
    <t>Breakdown of Proportion of Total R&amp;D Committed to R&amp;D Plant Activities, 2002-2012 ($, Millions)</t>
  </si>
  <si>
    <t>--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</si>
</sst>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%"/>
  </numFmts>
  <fonts count="8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Verdana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rgb="FF9C0006"/>
      <name val="Verdana"/>
      <family val="2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sz val="8"/>
      <color rgb="FF9C0006"/>
      <name val="Arial"/>
      <family val="2"/>
    </font>
    <font>
      <b/>
      <sz val="10"/>
      <color rgb="FFFA7D00"/>
      <name val="Verdana"/>
      <family val="2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8"/>
      <color rgb="FFFA7D00"/>
      <name val="Arial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i/>
      <sz val="10"/>
      <color rgb="FF7F7F7F"/>
      <name val="Verdana"/>
      <family val="2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i/>
      <sz val="8"/>
      <color rgb="FF7F7F7F"/>
      <name val="Arial"/>
      <family val="2"/>
    </font>
    <font>
      <u/>
      <sz val="11"/>
      <color rgb="FF000000"/>
      <name val="Calibri"/>
      <family val="2"/>
      <scheme val="minor"/>
    </font>
    <font>
      <u/>
      <sz val="10"/>
      <color rgb="FF000000"/>
      <name val="Arial"/>
      <family val="2"/>
    </font>
    <font>
      <u/>
      <sz val="10"/>
      <color rgb="FF000000"/>
      <name val="Verdana"/>
      <family val="2"/>
    </font>
    <font>
      <u/>
      <sz val="8"/>
      <color rgb="FF000000"/>
      <name val="Arial"/>
      <family val="2"/>
    </font>
    <font>
      <sz val="10"/>
      <color rgb="FF006100"/>
      <name val="Verdana"/>
      <family val="2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sz val="8"/>
      <color rgb="FF006100"/>
      <name val="Arial"/>
      <family val="2"/>
    </font>
    <font>
      <b/>
      <sz val="15"/>
      <color theme="3"/>
      <name val="Verdana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Verdana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Verdana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0"/>
      <color rgb="FF3F3F76"/>
      <name val="Verdana"/>
      <family val="2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8"/>
      <color rgb="FF3F3F76"/>
      <name val="Arial"/>
      <family val="2"/>
    </font>
    <font>
      <sz val="10"/>
      <color rgb="FFFA7D00"/>
      <name val="Verdana"/>
      <family val="2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8"/>
      <color rgb="FFFA7D00"/>
      <name val="Arial"/>
      <family val="2"/>
    </font>
    <font>
      <sz val="10"/>
      <color rgb="FF9C6500"/>
      <name val="Verdana"/>
      <family val="2"/>
    </font>
    <font>
      <sz val="10"/>
      <color rgb="FF9C6500"/>
      <name val="Arial"/>
      <family val="2"/>
    </font>
    <font>
      <sz val="11"/>
      <color rgb="FF9C6500"/>
      <name val="Calibri"/>
      <family val="2"/>
      <scheme val="minor"/>
    </font>
    <font>
      <sz val="8"/>
      <color rgb="FF9C6500"/>
      <name val="Arial"/>
      <family val="2"/>
    </font>
    <font>
      <b/>
      <sz val="10"/>
      <color rgb="FF3F3F3F"/>
      <name val="Verdana"/>
      <family val="2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8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rgb="FF000000"/>
      <name val="Arial Narrow"/>
      <family val="2"/>
    </font>
    <font>
      <sz val="9"/>
      <color theme="1"/>
      <name val="Arial"/>
      <family val="2"/>
    </font>
    <font>
      <sz val="10"/>
      <color indexed="8"/>
      <name val="Verdana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6">
    <xf numFmtId="0" fontId="0" fillId="0" borderId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7" fillId="3" borderId="0" applyNumberFormat="0" applyBorder="0" applyAlignment="0" applyProtection="0"/>
    <xf numFmtId="0" fontId="9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7" fillId="4" borderId="0" applyNumberFormat="0" applyBorder="0" applyAlignment="0" applyProtection="0"/>
    <xf numFmtId="0" fontId="9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0" applyNumberFormat="0" applyBorder="0" applyAlignment="0" applyProtection="0"/>
    <xf numFmtId="0" fontId="9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7" fillId="6" borderId="0" applyNumberFormat="0" applyBorder="0" applyAlignment="0" applyProtection="0"/>
    <xf numFmtId="0" fontId="9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7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7" fillId="7" borderId="0" applyNumberFormat="0" applyBorder="0" applyAlignment="0" applyProtection="0"/>
    <xf numFmtId="0" fontId="9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7" fillId="8" borderId="0" applyNumberFormat="0" applyBorder="0" applyAlignment="0" applyProtection="0"/>
    <xf numFmtId="0" fontId="9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7" fillId="10" borderId="0" applyNumberFormat="0" applyBorder="0" applyAlignment="0" applyProtection="0"/>
    <xf numFmtId="0" fontId="9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7" fillId="11" borderId="0" applyNumberFormat="0" applyBorder="0" applyAlignment="0" applyProtection="0"/>
    <xf numFmtId="0" fontId="9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6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0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3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3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3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0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3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3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0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0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3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3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0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3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3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0" fillId="21" borderId="0" applyNumberFormat="0" applyBorder="0" applyAlignment="0" applyProtection="0"/>
    <xf numFmtId="0" fontId="12" fillId="21" borderId="0" applyNumberFormat="0" applyBorder="0" applyAlignment="0" applyProtection="0"/>
    <xf numFmtId="0" fontId="13" fillId="21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3" fillId="21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0" fillId="22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3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3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0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23" borderId="0" applyNumberFormat="0" applyBorder="0" applyAlignment="0" applyProtection="0"/>
    <xf numFmtId="0" fontId="10" fillId="23" borderId="0" applyNumberFormat="0" applyBorder="0" applyAlignment="0" applyProtection="0"/>
    <xf numFmtId="0" fontId="11" fillId="23" borderId="0" applyNumberFormat="0" applyBorder="0" applyAlignment="0" applyProtection="0"/>
    <xf numFmtId="0" fontId="13" fillId="23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3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0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3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3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0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3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 applyNumberFormat="0" applyBorder="0" applyAlignment="0" applyProtection="0"/>
    <xf numFmtId="0" fontId="10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0" fillId="26" borderId="0" applyNumberFormat="0" applyBorder="0" applyAlignment="0" applyProtection="0"/>
    <xf numFmtId="0" fontId="11" fillId="26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7" borderId="0" applyNumberFormat="0" applyBorder="0" applyAlignment="0" applyProtection="0"/>
    <xf numFmtId="0" fontId="16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7" borderId="0" applyNumberFormat="0" applyBorder="0" applyAlignment="0" applyProtection="0"/>
    <xf numFmtId="0" fontId="16" fillId="27" borderId="0" applyNumberFormat="0" applyBorder="0" applyAlignment="0" applyProtection="0"/>
    <xf numFmtId="0" fontId="14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27" borderId="0" applyNumberFormat="0" applyBorder="0" applyAlignment="0" applyProtection="0"/>
    <xf numFmtId="0" fontId="14" fillId="27" borderId="0" applyNumberFormat="0" applyBorder="0" applyAlignment="0" applyProtection="0"/>
    <xf numFmtId="0" fontId="15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2" applyNumberFormat="0" applyAlignment="0" applyProtection="0"/>
    <xf numFmtId="0" fontId="19" fillId="28" borderId="2" applyNumberFormat="0" applyAlignment="0" applyProtection="0"/>
    <xf numFmtId="0" fontId="20" fillId="28" borderId="2" applyNumberFormat="0" applyAlignment="0" applyProtection="0"/>
    <xf numFmtId="0" fontId="18" fillId="28" borderId="2" applyNumberFormat="0" applyAlignment="0" applyProtection="0"/>
    <xf numFmtId="0" fontId="18" fillId="28" borderId="2" applyNumberFormat="0" applyAlignment="0" applyProtection="0"/>
    <xf numFmtId="0" fontId="21" fillId="28" borderId="2" applyNumberFormat="0" applyAlignment="0" applyProtection="0"/>
    <xf numFmtId="0" fontId="19" fillId="28" borderId="2" applyNumberFormat="0" applyAlignment="0" applyProtection="0"/>
    <xf numFmtId="0" fontId="20" fillId="28" borderId="2" applyNumberFormat="0" applyAlignment="0" applyProtection="0"/>
    <xf numFmtId="0" fontId="18" fillId="28" borderId="2" applyNumberFormat="0" applyAlignment="0" applyProtection="0"/>
    <xf numFmtId="0" fontId="20" fillId="28" borderId="2" applyNumberFormat="0" applyAlignment="0" applyProtection="0"/>
    <xf numFmtId="0" fontId="21" fillId="28" borderId="2" applyNumberFormat="0" applyAlignment="0" applyProtection="0"/>
    <xf numFmtId="0" fontId="18" fillId="28" borderId="2" applyNumberFormat="0" applyAlignment="0" applyProtection="0"/>
    <xf numFmtId="0" fontId="19" fillId="28" borderId="2" applyNumberFormat="0" applyAlignment="0" applyProtection="0"/>
    <xf numFmtId="0" fontId="21" fillId="28" borderId="2" applyNumberFormat="0" applyAlignment="0" applyProtection="0"/>
    <xf numFmtId="0" fontId="22" fillId="29" borderId="3" applyNumberFormat="0" applyAlignment="0" applyProtection="0"/>
    <xf numFmtId="0" fontId="23" fillId="29" borderId="3" applyNumberFormat="0" applyAlignment="0" applyProtection="0"/>
    <xf numFmtId="0" fontId="24" fillId="29" borderId="3" applyNumberFormat="0" applyAlignment="0" applyProtection="0"/>
    <xf numFmtId="0" fontId="22" fillId="29" borderId="3" applyNumberFormat="0" applyAlignment="0" applyProtection="0"/>
    <xf numFmtId="0" fontId="22" fillId="29" borderId="3" applyNumberFormat="0" applyAlignment="0" applyProtection="0"/>
    <xf numFmtId="0" fontId="25" fillId="29" borderId="3" applyNumberFormat="0" applyAlignment="0" applyProtection="0"/>
    <xf numFmtId="0" fontId="23" fillId="29" borderId="3" applyNumberFormat="0" applyAlignment="0" applyProtection="0"/>
    <xf numFmtId="0" fontId="24" fillId="29" borderId="3" applyNumberFormat="0" applyAlignment="0" applyProtection="0"/>
    <xf numFmtId="0" fontId="22" fillId="29" borderId="3" applyNumberFormat="0" applyAlignment="0" applyProtection="0"/>
    <xf numFmtId="0" fontId="24" fillId="29" borderId="3" applyNumberFormat="0" applyAlignment="0" applyProtection="0"/>
    <xf numFmtId="0" fontId="25" fillId="29" borderId="3" applyNumberFormat="0" applyAlignment="0" applyProtection="0"/>
    <xf numFmtId="0" fontId="22" fillId="29" borderId="3" applyNumberFormat="0" applyAlignment="0" applyProtection="0"/>
    <xf numFmtId="0" fontId="23" fillId="29" borderId="3" applyNumberFormat="0" applyAlignment="0" applyProtection="0"/>
    <xf numFmtId="0" fontId="25" fillId="29" borderId="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7" fillId="30" borderId="0" applyNumberFormat="0" applyBorder="0" applyAlignment="0" applyProtection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34" fillId="30" borderId="0" applyNumberFormat="0" applyBorder="0" applyAlignment="0" applyProtection="0"/>
    <xf numFmtId="0" fontId="36" fillId="30" borderId="0" applyNumberFormat="0" applyBorder="0" applyAlignment="0" applyProtection="0"/>
    <xf numFmtId="0" fontId="37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0" borderId="4" applyNumberFormat="0" applyFill="0" applyAlignment="0" applyProtection="0"/>
    <xf numFmtId="0" fontId="38" fillId="0" borderId="4" applyNumberFormat="0" applyFill="0" applyAlignment="0" applyProtection="0"/>
    <xf numFmtId="0" fontId="39" fillId="0" borderId="4" applyNumberFormat="0" applyFill="0" applyAlignment="0" applyProtection="0"/>
    <xf numFmtId="0" fontId="40" fillId="0" borderId="4" applyNumberFormat="0" applyFill="0" applyAlignment="0" applyProtection="0"/>
    <xf numFmtId="0" fontId="40" fillId="0" borderId="4" applyNumberFormat="0" applyFill="0" applyAlignment="0" applyProtection="0"/>
    <xf numFmtId="0" fontId="38" fillId="0" borderId="4" applyNumberFormat="0" applyFill="0" applyAlignment="0" applyProtection="0"/>
    <xf numFmtId="0" fontId="39" fillId="0" borderId="4" applyNumberFormat="0" applyFill="0" applyAlignment="0" applyProtection="0"/>
    <xf numFmtId="0" fontId="38" fillId="0" borderId="4" applyNumberFormat="0" applyFill="0" applyAlignment="0" applyProtection="0"/>
    <xf numFmtId="0" fontId="40" fillId="0" borderId="4" applyNumberFormat="0" applyFill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1" fillId="0" borderId="5" applyNumberFormat="0" applyFill="0" applyAlignment="0" applyProtection="0"/>
    <xf numFmtId="0" fontId="42" fillId="0" borderId="5" applyNumberFormat="0" applyFill="0" applyAlignment="0" applyProtection="0"/>
    <xf numFmtId="0" fontId="41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5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4" fillId="0" borderId="6" applyNumberFormat="0" applyFill="0" applyAlignment="0" applyProtection="0"/>
    <xf numFmtId="0" fontId="45" fillId="0" borderId="6" applyNumberFormat="0" applyFill="0" applyAlignment="0" applyProtection="0"/>
    <xf numFmtId="0" fontId="44" fillId="0" borderId="6" applyNumberFormat="0" applyFill="0" applyAlignment="0" applyProtection="0"/>
    <xf numFmtId="0" fontId="46" fillId="0" borderId="6" applyNumberFormat="0" applyFill="0" applyAlignment="0" applyProtection="0"/>
    <xf numFmtId="0" fontId="46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31" borderId="2" applyNumberFormat="0" applyAlignment="0" applyProtection="0"/>
    <xf numFmtId="0" fontId="48" fillId="31" borderId="2" applyNumberFormat="0" applyAlignment="0" applyProtection="0"/>
    <xf numFmtId="0" fontId="49" fillId="31" borderId="2" applyNumberFormat="0" applyAlignment="0" applyProtection="0"/>
    <xf numFmtId="0" fontId="47" fillId="31" borderId="2" applyNumberFormat="0" applyAlignment="0" applyProtection="0"/>
    <xf numFmtId="0" fontId="47" fillId="31" borderId="2" applyNumberFormat="0" applyAlignment="0" applyProtection="0"/>
    <xf numFmtId="0" fontId="50" fillId="31" borderId="2" applyNumberFormat="0" applyAlignment="0" applyProtection="0"/>
    <xf numFmtId="0" fontId="48" fillId="31" borderId="2" applyNumberFormat="0" applyAlignment="0" applyProtection="0"/>
    <xf numFmtId="0" fontId="49" fillId="31" borderId="2" applyNumberFormat="0" applyAlignment="0" applyProtection="0"/>
    <xf numFmtId="0" fontId="47" fillId="31" borderId="2" applyNumberFormat="0" applyAlignment="0" applyProtection="0"/>
    <xf numFmtId="0" fontId="49" fillId="31" borderId="2" applyNumberFormat="0" applyAlignment="0" applyProtection="0"/>
    <xf numFmtId="0" fontId="50" fillId="31" borderId="2" applyNumberFormat="0" applyAlignment="0" applyProtection="0"/>
    <xf numFmtId="0" fontId="47" fillId="31" borderId="2" applyNumberFormat="0" applyAlignment="0" applyProtection="0"/>
    <xf numFmtId="0" fontId="48" fillId="31" borderId="2" applyNumberFormat="0" applyAlignment="0" applyProtection="0"/>
    <xf numFmtId="0" fontId="50" fillId="31" borderId="2" applyNumberFormat="0" applyAlignment="0" applyProtection="0"/>
    <xf numFmtId="0" fontId="51" fillId="0" borderId="7" applyNumberFormat="0" applyFill="0" applyAlignment="0" applyProtection="0"/>
    <xf numFmtId="0" fontId="52" fillId="0" borderId="7" applyNumberFormat="0" applyFill="0" applyAlignment="0" applyProtection="0"/>
    <xf numFmtId="0" fontId="53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4" fillId="0" borderId="7" applyNumberFormat="0" applyFill="0" applyAlignment="0" applyProtection="0"/>
    <xf numFmtId="0" fontId="52" fillId="0" borderId="7" applyNumberFormat="0" applyFill="0" applyAlignment="0" applyProtection="0"/>
    <xf numFmtId="0" fontId="53" fillId="0" borderId="7" applyNumberFormat="0" applyFill="0" applyAlignment="0" applyProtection="0"/>
    <xf numFmtId="0" fontId="51" fillId="0" borderId="7" applyNumberFormat="0" applyFill="0" applyAlignment="0" applyProtection="0"/>
    <xf numFmtId="0" fontId="53" fillId="0" borderId="7" applyNumberFormat="0" applyFill="0" applyAlignment="0" applyProtection="0"/>
    <xf numFmtId="0" fontId="54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7" applyNumberFormat="0" applyFill="0" applyAlignment="0" applyProtection="0"/>
    <xf numFmtId="0" fontId="54" fillId="0" borderId="7" applyNumberFormat="0" applyFill="0" applyAlignment="0" applyProtection="0"/>
    <xf numFmtId="0" fontId="55" fillId="32" borderId="0" applyNumberFormat="0" applyBorder="0" applyAlignment="0" applyProtection="0"/>
    <xf numFmtId="0" fontId="56" fillId="32" borderId="0" applyNumberFormat="0" applyBorder="0" applyAlignment="0" applyProtection="0"/>
    <xf numFmtId="0" fontId="57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8" fillId="32" borderId="0" applyNumberFormat="0" applyBorder="0" applyAlignment="0" applyProtection="0"/>
    <xf numFmtId="0" fontId="56" fillId="32" borderId="0" applyNumberFormat="0" applyBorder="0" applyAlignment="0" applyProtection="0"/>
    <xf numFmtId="0" fontId="57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2" borderId="0" applyNumberFormat="0" applyBorder="0" applyAlignment="0" applyProtection="0"/>
    <xf numFmtId="0" fontId="58" fillId="32" borderId="0" applyNumberFormat="0" applyBorder="0" applyAlignment="0" applyProtection="0"/>
    <xf numFmtId="0" fontId="55" fillId="32" borderId="0" applyNumberFormat="0" applyBorder="0" applyAlignment="0" applyProtection="0"/>
    <xf numFmtId="0" fontId="56" fillId="32" borderId="0" applyNumberFormat="0" applyBorder="0" applyAlignment="0" applyProtection="0"/>
    <xf numFmtId="0" fontId="58" fillId="32" borderId="0" applyNumberFormat="0" applyBorder="0" applyAlignment="0" applyProtection="0"/>
    <xf numFmtId="0" fontId="8" fillId="0" borderId="0"/>
    <xf numFmtId="0" fontId="9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33" borderId="8" applyNumberFormat="0" applyFont="0" applyAlignment="0" applyProtection="0"/>
    <xf numFmtId="0" fontId="4" fillId="33" borderId="8" applyNumberFormat="0" applyFont="0" applyAlignment="0" applyProtection="0"/>
    <xf numFmtId="0" fontId="9" fillId="33" borderId="8" applyNumberFormat="0" applyFont="0" applyAlignment="0" applyProtection="0"/>
    <xf numFmtId="0" fontId="7" fillId="33" borderId="8" applyNumberFormat="0" applyFont="0" applyAlignment="0" applyProtection="0"/>
    <xf numFmtId="0" fontId="5" fillId="33" borderId="8" applyNumberFormat="0" applyFont="0" applyAlignment="0" applyProtection="0"/>
    <xf numFmtId="0" fontId="7" fillId="33" borderId="8" applyNumberFormat="0" applyFont="0" applyAlignment="0" applyProtection="0"/>
    <xf numFmtId="0" fontId="5" fillId="33" borderId="8" applyNumberFormat="0" applyFont="0" applyAlignment="0" applyProtection="0"/>
    <xf numFmtId="0" fontId="4" fillId="33" borderId="8" applyNumberFormat="0" applyFont="0" applyAlignment="0" applyProtection="0"/>
    <xf numFmtId="0" fontId="9" fillId="33" borderId="8" applyNumberFormat="0" applyFont="0" applyAlignment="0" applyProtection="0"/>
    <xf numFmtId="0" fontId="5" fillId="33" borderId="8" applyNumberFormat="0" applyFont="0" applyAlignment="0" applyProtection="0"/>
    <xf numFmtId="0" fontId="7" fillId="33" borderId="8" applyNumberFormat="0" applyFont="0" applyAlignment="0" applyProtection="0"/>
    <xf numFmtId="0" fontId="4" fillId="33" borderId="8" applyNumberFormat="0" applyFont="0" applyAlignment="0" applyProtection="0"/>
    <xf numFmtId="0" fontId="9" fillId="33" borderId="8" applyNumberFormat="0" applyFont="0" applyAlignment="0" applyProtection="0"/>
    <xf numFmtId="0" fontId="5" fillId="33" borderId="8" applyNumberFormat="0" applyFont="0" applyAlignment="0" applyProtection="0"/>
    <xf numFmtId="0" fontId="9" fillId="33" borderId="8" applyNumberFormat="0" applyFont="0" applyAlignment="0" applyProtection="0"/>
    <xf numFmtId="0" fontId="7" fillId="33" borderId="8" applyNumberFormat="0" applyFont="0" applyAlignment="0" applyProtection="0"/>
    <xf numFmtId="0" fontId="4" fillId="33" borderId="8" applyNumberFormat="0" applyFont="0" applyAlignment="0" applyProtection="0"/>
    <xf numFmtId="0" fontId="4" fillId="33" borderId="8" applyNumberFormat="0" applyFont="0" applyAlignment="0" applyProtection="0"/>
    <xf numFmtId="0" fontId="7" fillId="33" borderId="8" applyNumberFormat="0" applyFont="0" applyAlignment="0" applyProtection="0"/>
    <xf numFmtId="0" fontId="5" fillId="33" borderId="8" applyNumberFormat="0" applyFont="0" applyAlignment="0" applyProtection="0"/>
    <xf numFmtId="0" fontId="5" fillId="33" borderId="8" applyNumberFormat="0" applyFont="0" applyAlignment="0" applyProtection="0"/>
    <xf numFmtId="0" fontId="59" fillId="28" borderId="9" applyNumberFormat="0" applyAlignment="0" applyProtection="0"/>
    <xf numFmtId="0" fontId="60" fillId="28" borderId="9" applyNumberFormat="0" applyAlignment="0" applyProtection="0"/>
    <xf numFmtId="0" fontId="61" fillId="28" borderId="9" applyNumberFormat="0" applyAlignment="0" applyProtection="0"/>
    <xf numFmtId="0" fontId="59" fillId="28" borderId="9" applyNumberFormat="0" applyAlignment="0" applyProtection="0"/>
    <xf numFmtId="0" fontId="59" fillId="28" borderId="9" applyNumberFormat="0" applyAlignment="0" applyProtection="0"/>
    <xf numFmtId="0" fontId="62" fillId="28" borderId="9" applyNumberFormat="0" applyAlignment="0" applyProtection="0"/>
    <xf numFmtId="0" fontId="60" fillId="28" borderId="9" applyNumberFormat="0" applyAlignment="0" applyProtection="0"/>
    <xf numFmtId="0" fontId="61" fillId="28" borderId="9" applyNumberFormat="0" applyAlignment="0" applyProtection="0"/>
    <xf numFmtId="0" fontId="59" fillId="28" borderId="9" applyNumberFormat="0" applyAlignment="0" applyProtection="0"/>
    <xf numFmtId="0" fontId="61" fillId="28" borderId="9" applyNumberFormat="0" applyAlignment="0" applyProtection="0"/>
    <xf numFmtId="0" fontId="62" fillId="28" borderId="9" applyNumberFormat="0" applyAlignment="0" applyProtection="0"/>
    <xf numFmtId="0" fontId="59" fillId="28" borderId="9" applyNumberFormat="0" applyAlignment="0" applyProtection="0"/>
    <xf numFmtId="0" fontId="60" fillId="28" borderId="9" applyNumberFormat="0" applyAlignment="0" applyProtection="0"/>
    <xf numFmtId="0" fontId="62" fillId="28" borderId="9" applyNumberFormat="0" applyAlignment="0" applyProtection="0"/>
    <xf numFmtId="0" fontId="63" fillId="0" borderId="0" applyNumberFormat="0" applyFill="0" applyBorder="0" applyAlignment="0" applyProtection="0"/>
    <xf numFmtId="0" fontId="64" fillId="0" borderId="10" applyNumberFormat="0" applyFill="0" applyAlignment="0" applyProtection="0"/>
    <xf numFmtId="0" fontId="65" fillId="0" borderId="10" applyNumberFormat="0" applyFill="0" applyAlignment="0" applyProtection="0"/>
    <xf numFmtId="0" fontId="66" fillId="0" borderId="10" applyNumberFormat="0" applyFill="0" applyAlignment="0" applyProtection="0"/>
    <xf numFmtId="0" fontId="64" fillId="0" borderId="10" applyNumberFormat="0" applyFill="0" applyAlignment="0" applyProtection="0"/>
    <xf numFmtId="0" fontId="64" fillId="0" borderId="10" applyNumberFormat="0" applyFill="0" applyAlignment="0" applyProtection="0"/>
    <xf numFmtId="0" fontId="67" fillId="0" borderId="10" applyNumberFormat="0" applyFill="0" applyAlignment="0" applyProtection="0"/>
    <xf numFmtId="0" fontId="65" fillId="0" borderId="10" applyNumberFormat="0" applyFill="0" applyAlignment="0" applyProtection="0"/>
    <xf numFmtId="0" fontId="66" fillId="0" borderId="10" applyNumberFormat="0" applyFill="0" applyAlignment="0" applyProtection="0"/>
    <xf numFmtId="0" fontId="64" fillId="0" borderId="10" applyNumberFormat="0" applyFill="0" applyAlignment="0" applyProtection="0"/>
    <xf numFmtId="0" fontId="66" fillId="0" borderId="10" applyNumberFormat="0" applyFill="0" applyAlignment="0" applyProtection="0"/>
    <xf numFmtId="0" fontId="67" fillId="0" borderId="10" applyNumberFormat="0" applyFill="0" applyAlignment="0" applyProtection="0"/>
    <xf numFmtId="0" fontId="64" fillId="0" borderId="10" applyNumberFormat="0" applyFill="0" applyAlignment="0" applyProtection="0"/>
    <xf numFmtId="0" fontId="65" fillId="0" borderId="10" applyNumberFormat="0" applyFill="0" applyAlignment="0" applyProtection="0"/>
    <xf numFmtId="0" fontId="67" fillId="0" borderId="10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3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74" fillId="33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3" borderId="8" applyNumberFormat="0" applyFont="0" applyAlignment="0" applyProtection="0"/>
    <xf numFmtId="0" fontId="2" fillId="33" borderId="8" applyNumberFormat="0" applyFont="0" applyAlignment="0" applyProtection="0"/>
    <xf numFmtId="0" fontId="2" fillId="33" borderId="8" applyNumberFormat="0" applyFont="0" applyAlignment="0" applyProtection="0"/>
    <xf numFmtId="0" fontId="2" fillId="33" borderId="8" applyNumberFormat="0" applyFont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3" borderId="8" applyNumberFormat="0" applyFont="0" applyAlignment="0" applyProtection="0"/>
    <xf numFmtId="0" fontId="5" fillId="33" borderId="8" applyNumberFormat="0" applyFont="0" applyAlignment="0" applyProtection="0"/>
    <xf numFmtId="0" fontId="1" fillId="33" borderId="8" applyNumberFormat="0" applyFont="0" applyAlignment="0" applyProtection="0"/>
    <xf numFmtId="0" fontId="4" fillId="33" borderId="8" applyNumberFormat="0" applyFont="0" applyAlignment="0" applyProtection="0"/>
    <xf numFmtId="0" fontId="1" fillId="33" borderId="8" applyNumberFormat="0" applyFont="0" applyAlignment="0" applyProtection="0"/>
    <xf numFmtId="0" fontId="1" fillId="33" borderId="8" applyNumberFormat="0" applyFont="0" applyAlignment="0" applyProtection="0"/>
    <xf numFmtId="0" fontId="5" fillId="33" borderId="8" applyNumberFormat="0" applyFont="0" applyAlignment="0" applyProtection="0"/>
    <xf numFmtId="43" fontId="73" fillId="0" borderId="0" applyFont="0" applyFill="0" applyBorder="0" applyAlignment="0" applyProtection="0"/>
  </cellStyleXfs>
  <cellXfs count="121">
    <xf numFmtId="0" fontId="0" fillId="0" borderId="0" xfId="0"/>
    <xf numFmtId="0" fontId="3" fillId="2" borderId="12" xfId="517" applyFont="1" applyFill="1" applyBorder="1" applyAlignment="1">
      <alignment horizontal="right" vertical="center" wrapText="1"/>
    </xf>
    <xf numFmtId="0" fontId="3" fillId="2" borderId="13" xfId="517" applyFont="1" applyFill="1" applyBorder="1" applyAlignment="1">
      <alignment horizontal="right" vertical="center" wrapText="1"/>
    </xf>
    <xf numFmtId="3" fontId="3" fillId="2" borderId="14" xfId="517" applyNumberFormat="1" applyFont="1" applyFill="1" applyBorder="1" applyAlignment="1">
      <alignment horizontal="right" vertical="center" wrapText="1"/>
    </xf>
    <xf numFmtId="3" fontId="3" fillId="2" borderId="0" xfId="517" applyNumberFormat="1" applyFont="1" applyFill="1" applyBorder="1" applyAlignment="1">
      <alignment horizontal="right" vertical="center" wrapText="1"/>
    </xf>
    <xf numFmtId="3" fontId="3" fillId="2" borderId="15" xfId="517" applyNumberFormat="1" applyFont="1" applyFill="1" applyBorder="1" applyAlignment="1">
      <alignment horizontal="right" vertical="center" wrapText="1"/>
    </xf>
    <xf numFmtId="0" fontId="72" fillId="34" borderId="12" xfId="632" applyFont="1" applyFill="1" applyBorder="1" applyAlignment="1">
      <alignment horizontal="right" vertical="center" wrapText="1"/>
    </xf>
    <xf numFmtId="0" fontId="72" fillId="34" borderId="13" xfId="632" applyFont="1" applyFill="1" applyBorder="1" applyAlignment="1">
      <alignment horizontal="right" vertical="center" wrapText="1"/>
    </xf>
    <xf numFmtId="3" fontId="72" fillId="34" borderId="14" xfId="632" applyNumberFormat="1" applyFont="1" applyFill="1" applyBorder="1" applyAlignment="1">
      <alignment horizontal="right" vertical="center" wrapText="1"/>
    </xf>
    <xf numFmtId="3" fontId="72" fillId="34" borderId="0" xfId="632" applyNumberFormat="1" applyFont="1" applyFill="1" applyBorder="1" applyAlignment="1">
      <alignment horizontal="right" vertical="center" wrapText="1"/>
    </xf>
    <xf numFmtId="3" fontId="72" fillId="34" borderId="15" xfId="632" applyNumberFormat="1" applyFont="1" applyFill="1" applyBorder="1" applyAlignment="1">
      <alignment horizontal="right" vertical="center" wrapText="1"/>
    </xf>
    <xf numFmtId="0" fontId="0" fillId="0" borderId="19" xfId="0" applyBorder="1"/>
    <xf numFmtId="0" fontId="3" fillId="2" borderId="13" xfId="0" applyFont="1" applyFill="1" applyBorder="1" applyAlignment="1">
      <alignment horizontal="center"/>
    </xf>
    <xf numFmtId="3" fontId="3" fillId="2" borderId="21" xfId="519" applyNumberFormat="1" applyFont="1" applyFill="1" applyBorder="1" applyAlignment="1">
      <alignment horizontal="right" vertical="center" wrapText="1"/>
    </xf>
    <xf numFmtId="0" fontId="0" fillId="0" borderId="13" xfId="0" applyBorder="1"/>
    <xf numFmtId="3" fontId="72" fillId="34" borderId="20" xfId="632" applyNumberFormat="1" applyFont="1" applyFill="1" applyBorder="1" applyAlignment="1">
      <alignment horizontal="right" vertical="center" wrapText="1"/>
    </xf>
    <xf numFmtId="3" fontId="72" fillId="34" borderId="22" xfId="632" applyNumberFormat="1" applyFont="1" applyFill="1" applyBorder="1" applyAlignment="1">
      <alignment horizontal="right" vertical="center" wrapText="1"/>
    </xf>
    <xf numFmtId="0" fontId="3" fillId="2" borderId="26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0" fillId="0" borderId="23" xfId="0" applyBorder="1"/>
    <xf numFmtId="164" fontId="72" fillId="34" borderId="22" xfId="0" applyNumberFormat="1" applyFont="1" applyFill="1" applyBorder="1" applyAlignment="1">
      <alignment horizontal="right" vertical="center"/>
    </xf>
    <xf numFmtId="164" fontId="72" fillId="34" borderId="21" xfId="0" applyNumberFormat="1" applyFont="1" applyFill="1" applyBorder="1" applyAlignment="1">
      <alignment horizontal="right" vertical="center"/>
    </xf>
    <xf numFmtId="164" fontId="72" fillId="34" borderId="20" xfId="0" applyNumberFormat="1" applyFont="1" applyFill="1" applyBorder="1" applyAlignment="1">
      <alignment horizontal="right" vertical="center"/>
    </xf>
    <xf numFmtId="164" fontId="72" fillId="34" borderId="22" xfId="632" applyNumberFormat="1" applyFont="1" applyFill="1" applyBorder="1" applyAlignment="1">
      <alignment horizontal="right" vertical="center"/>
    </xf>
    <xf numFmtId="164" fontId="72" fillId="34" borderId="21" xfId="632" applyNumberFormat="1" applyFont="1" applyFill="1" applyBorder="1" applyAlignment="1">
      <alignment horizontal="right" vertical="center"/>
    </xf>
    <xf numFmtId="164" fontId="72" fillId="34" borderId="20" xfId="632" applyNumberFormat="1" applyFont="1" applyFill="1" applyBorder="1" applyAlignment="1">
      <alignment horizontal="right" vertical="center"/>
    </xf>
    <xf numFmtId="3" fontId="3" fillId="2" borderId="22" xfId="519" applyNumberFormat="1" applyFont="1" applyFill="1" applyBorder="1" applyAlignment="1">
      <alignment horizontal="right" vertical="center" wrapText="1"/>
    </xf>
    <xf numFmtId="3" fontId="3" fillId="2" borderId="20" xfId="519" applyNumberFormat="1" applyFont="1" applyFill="1" applyBorder="1" applyAlignment="1">
      <alignment horizontal="right" vertical="center" wrapText="1"/>
    </xf>
    <xf numFmtId="3" fontId="3" fillId="2" borderId="22" xfId="517" applyNumberFormat="1" applyFont="1" applyFill="1" applyBorder="1" applyAlignment="1">
      <alignment horizontal="right" vertical="center" wrapText="1"/>
    </xf>
    <xf numFmtId="3" fontId="72" fillId="34" borderId="21" xfId="632" applyNumberFormat="1" applyFont="1" applyFill="1" applyBorder="1" applyAlignment="1">
      <alignment horizontal="right" vertical="center" wrapText="1"/>
    </xf>
    <xf numFmtId="3" fontId="3" fillId="2" borderId="21" xfId="517" applyNumberFormat="1" applyFont="1" applyFill="1" applyBorder="1" applyAlignment="1">
      <alignment horizontal="right" vertical="center" wrapText="1"/>
    </xf>
    <xf numFmtId="3" fontId="3" fillId="2" borderId="20" xfId="517" applyNumberFormat="1" applyFont="1" applyFill="1" applyBorder="1" applyAlignment="1">
      <alignment horizontal="right" vertical="center" wrapText="1"/>
    </xf>
    <xf numFmtId="164" fontId="72" fillId="34" borderId="15" xfId="632" applyNumberFormat="1" applyFont="1" applyFill="1" applyBorder="1" applyAlignment="1">
      <alignment horizontal="right" vertical="center"/>
    </xf>
    <xf numFmtId="3" fontId="3" fillId="2" borderId="15" xfId="519" applyNumberFormat="1" applyFont="1" applyFill="1" applyBorder="1" applyAlignment="1">
      <alignment horizontal="right" vertical="center" wrapText="1"/>
    </xf>
    <xf numFmtId="3" fontId="3" fillId="2" borderId="0" xfId="519" applyNumberFormat="1" applyFont="1" applyFill="1" applyBorder="1" applyAlignment="1">
      <alignment horizontal="right" vertical="center" wrapText="1"/>
    </xf>
    <xf numFmtId="3" fontId="3" fillId="2" borderId="14" xfId="519" applyNumberFormat="1" applyFont="1" applyFill="1" applyBorder="1" applyAlignment="1">
      <alignment horizontal="right" vertical="center" wrapText="1"/>
    </xf>
    <xf numFmtId="0" fontId="3" fillId="2" borderId="13" xfId="521" applyFont="1" applyFill="1" applyBorder="1" applyAlignment="1">
      <alignment horizontal="right" vertical="center" wrapText="1"/>
    </xf>
    <xf numFmtId="0" fontId="3" fillId="2" borderId="12" xfId="521" applyFont="1" applyFill="1" applyBorder="1" applyAlignment="1">
      <alignment horizontal="right" vertical="center" wrapText="1"/>
    </xf>
    <xf numFmtId="0" fontId="6" fillId="0" borderId="12" xfId="521" applyBorder="1"/>
    <xf numFmtId="0" fontId="0" fillId="0" borderId="1" xfId="0" applyBorder="1"/>
    <xf numFmtId="0" fontId="72" fillId="34" borderId="1" xfId="632" applyFont="1" applyFill="1" applyBorder="1" applyAlignment="1">
      <alignment horizontal="right" vertical="center" wrapText="1"/>
    </xf>
    <xf numFmtId="0" fontId="0" fillId="0" borderId="0" xfId="0"/>
    <xf numFmtId="0" fontId="3" fillId="2" borderId="13" xfId="0" applyFont="1" applyFill="1" applyBorder="1" applyAlignment="1">
      <alignment horizontal="right" vertical="center"/>
    </xf>
    <xf numFmtId="164" fontId="72" fillId="34" borderId="0" xfId="0" applyNumberFormat="1" applyFont="1" applyFill="1" applyBorder="1" applyAlignment="1">
      <alignment horizontal="right" vertical="center"/>
    </xf>
    <xf numFmtId="164" fontId="72" fillId="34" borderId="14" xfId="632" applyNumberFormat="1" applyFont="1" applyFill="1" applyBorder="1" applyAlignment="1">
      <alignment horizontal="right" vertical="center"/>
    </xf>
    <xf numFmtId="164" fontId="72" fillId="34" borderId="0" xfId="632" applyNumberFormat="1" applyFont="1" applyFill="1" applyBorder="1" applyAlignment="1">
      <alignment horizontal="right" vertical="center"/>
    </xf>
    <xf numFmtId="0" fontId="0" fillId="0" borderId="12" xfId="0" applyBorder="1"/>
    <xf numFmtId="0" fontId="3" fillId="2" borderId="1" xfId="521" applyFont="1" applyFill="1" applyBorder="1" applyAlignment="1">
      <alignment horizontal="right" vertical="center" wrapText="1"/>
    </xf>
    <xf numFmtId="0" fontId="3" fillId="2" borderId="1" xfId="517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/>
    </xf>
    <xf numFmtId="164" fontId="72" fillId="34" borderId="14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164" fontId="72" fillId="34" borderId="15" xfId="0" applyNumberFormat="1" applyFont="1" applyFill="1" applyBorder="1" applyAlignment="1">
      <alignment horizontal="right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29" xfId="0" applyBorder="1"/>
    <xf numFmtId="0" fontId="0" fillId="0" borderId="11" xfId="0" applyBorder="1"/>
    <xf numFmtId="165" fontId="0" fillId="0" borderId="22" xfId="594" applyNumberFormat="1" applyFont="1" applyBorder="1"/>
    <xf numFmtId="165" fontId="0" fillId="0" borderId="21" xfId="594" applyNumberFormat="1" applyFont="1" applyBorder="1"/>
    <xf numFmtId="165" fontId="0" fillId="0" borderId="20" xfId="594" applyNumberFormat="1" applyFont="1" applyBorder="1"/>
    <xf numFmtId="165" fontId="0" fillId="0" borderId="15" xfId="594" applyNumberFormat="1" applyFont="1" applyBorder="1"/>
    <xf numFmtId="165" fontId="0" fillId="0" borderId="0" xfId="594" applyNumberFormat="1" applyFont="1" applyBorder="1"/>
    <xf numFmtId="165" fontId="0" fillId="0" borderId="14" xfId="594" applyNumberFormat="1" applyFont="1" applyBorder="1"/>
    <xf numFmtId="0" fontId="0" fillId="0" borderId="18" xfId="0" applyBorder="1"/>
    <xf numFmtId="0" fontId="0" fillId="0" borderId="17" xfId="0" applyBorder="1"/>
    <xf numFmtId="0" fontId="0" fillId="0" borderId="16" xfId="0" applyBorder="1"/>
    <xf numFmtId="0" fontId="0" fillId="0" borderId="0" xfId="0"/>
    <xf numFmtId="0" fontId="3" fillId="2" borderId="1" xfId="521" applyFont="1" applyFill="1" applyBorder="1" applyAlignment="1">
      <alignment horizontal="center" vertical="center" wrapText="1"/>
    </xf>
    <xf numFmtId="0" fontId="3" fillId="2" borderId="13" xfId="521" applyFont="1" applyFill="1" applyBorder="1" applyAlignment="1">
      <alignment horizontal="center" vertical="center" wrapText="1"/>
    </xf>
    <xf numFmtId="10" fontId="0" fillId="0" borderId="0" xfId="594" applyNumberFormat="1" applyFont="1"/>
    <xf numFmtId="0" fontId="75" fillId="0" borderId="0" xfId="0" applyFont="1"/>
    <xf numFmtId="10" fontId="75" fillId="0" borderId="0" xfId="594" applyNumberFormat="1" applyFont="1"/>
    <xf numFmtId="2" fontId="3" fillId="2" borderId="12" xfId="685" applyNumberFormat="1" applyFont="1" applyFill="1" applyBorder="1" applyAlignment="1">
      <alignment horizontal="right" vertical="center"/>
    </xf>
    <xf numFmtId="2" fontId="72" fillId="34" borderId="14" xfId="685" applyNumberFormat="1" applyFont="1" applyFill="1" applyBorder="1" applyAlignment="1">
      <alignment horizontal="right" vertical="center"/>
    </xf>
    <xf numFmtId="2" fontId="72" fillId="34" borderId="20" xfId="685" applyNumberFormat="1" applyFont="1" applyFill="1" applyBorder="1" applyAlignment="1">
      <alignment horizontal="right" vertical="center"/>
    </xf>
    <xf numFmtId="2" fontId="0" fillId="0" borderId="0" xfId="685" applyNumberFormat="1" applyFont="1" applyBorder="1"/>
    <xf numFmtId="0" fontId="76" fillId="0" borderId="0" xfId="0" applyFont="1"/>
    <xf numFmtId="0" fontId="77" fillId="0" borderId="0" xfId="0" applyFont="1" applyFill="1" applyBorder="1"/>
    <xf numFmtId="0" fontId="77" fillId="0" borderId="0" xfId="0" applyFont="1"/>
    <xf numFmtId="0" fontId="78" fillId="0" borderId="0" xfId="0" applyFont="1"/>
    <xf numFmtId="0" fontId="30" fillId="0" borderId="0" xfId="461" applyAlignment="1" applyProtection="1"/>
    <xf numFmtId="0" fontId="79" fillId="0" borderId="0" xfId="461" applyFont="1" applyAlignment="1" applyProtection="1"/>
    <xf numFmtId="0" fontId="80" fillId="0" borderId="0" xfId="0" applyFont="1"/>
    <xf numFmtId="0" fontId="0" fillId="0" borderId="14" xfId="0" applyFont="1" applyBorder="1"/>
    <xf numFmtId="9" fontId="0" fillId="0" borderId="0" xfId="594" applyFont="1" applyBorder="1"/>
    <xf numFmtId="9" fontId="0" fillId="0" borderId="15" xfId="594" applyFont="1" applyBorder="1"/>
    <xf numFmtId="0" fontId="0" fillId="0" borderId="20" xfId="0" applyFont="1" applyBorder="1"/>
    <xf numFmtId="9" fontId="0" fillId="0" borderId="21" xfId="594" applyFont="1" applyBorder="1"/>
    <xf numFmtId="9" fontId="0" fillId="0" borderId="22" xfId="594" applyFont="1" applyBorder="1"/>
    <xf numFmtId="0" fontId="75" fillId="0" borderId="32" xfId="0" applyFont="1" applyBorder="1"/>
    <xf numFmtId="0" fontId="75" fillId="0" borderId="33" xfId="0" applyFont="1" applyBorder="1"/>
    <xf numFmtId="0" fontId="75" fillId="0" borderId="33" xfId="0" applyFont="1" applyBorder="1" applyAlignment="1">
      <alignment wrapText="1"/>
    </xf>
    <xf numFmtId="0" fontId="75" fillId="0" borderId="34" xfId="0" applyFont="1" applyBorder="1" applyAlignment="1">
      <alignment wrapText="1"/>
    </xf>
    <xf numFmtId="3" fontId="72" fillId="34" borderId="14" xfId="519" applyNumberFormat="1" applyFont="1" applyFill="1" applyBorder="1" applyAlignment="1">
      <alignment horizontal="right" vertical="center"/>
    </xf>
    <xf numFmtId="3" fontId="72" fillId="34" borderId="0" xfId="519" applyNumberFormat="1" applyFont="1" applyFill="1" applyBorder="1" applyAlignment="1">
      <alignment horizontal="right" vertical="center"/>
    </xf>
    <xf numFmtId="3" fontId="72" fillId="34" borderId="15" xfId="519" applyNumberFormat="1" applyFont="1" applyFill="1" applyBorder="1" applyAlignment="1">
      <alignment horizontal="right" vertical="center"/>
    </xf>
    <xf numFmtId="3" fontId="72" fillId="34" borderId="20" xfId="519" applyNumberFormat="1" applyFont="1" applyFill="1" applyBorder="1" applyAlignment="1">
      <alignment horizontal="right" vertical="center"/>
    </xf>
    <xf numFmtId="3" fontId="72" fillId="34" borderId="21" xfId="519" applyNumberFormat="1" applyFont="1" applyFill="1" applyBorder="1" applyAlignment="1">
      <alignment horizontal="right" vertical="center"/>
    </xf>
    <xf numFmtId="3" fontId="72" fillId="34" borderId="22" xfId="519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left" vertical="center"/>
    </xf>
    <xf numFmtId="2" fontId="0" fillId="0" borderId="33" xfId="685" applyNumberFormat="1" applyFont="1" applyBorder="1"/>
    <xf numFmtId="164" fontId="0" fillId="0" borderId="33" xfId="0" applyNumberFormat="1" applyBorder="1"/>
    <xf numFmtId="164" fontId="0" fillId="0" borderId="34" xfId="0" applyNumberFormat="1" applyBorder="1"/>
    <xf numFmtId="165" fontId="0" fillId="0" borderId="33" xfId="594" applyNumberFormat="1" applyFont="1" applyBorder="1"/>
    <xf numFmtId="0" fontId="0" fillId="0" borderId="33" xfId="0" quotePrefix="1" applyBorder="1"/>
    <xf numFmtId="0" fontId="0" fillId="0" borderId="34" xfId="0" quotePrefix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2" borderId="1" xfId="521" applyFont="1" applyFill="1" applyBorder="1" applyAlignment="1">
      <alignment horizontal="center" vertical="center" wrapText="1"/>
    </xf>
    <xf numFmtId="0" fontId="3" fillId="2" borderId="13" xfId="52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0" fillId="0" borderId="0" xfId="0" applyNumberFormat="1" applyFont="1" applyBorder="1"/>
    <xf numFmtId="164" fontId="0" fillId="0" borderId="21" xfId="0" applyNumberFormat="1" applyFont="1" applyBorder="1"/>
  </cellXfs>
  <cellStyles count="686">
    <cellStyle name="20% - Accent1" xfId="1" builtinId="30" customBuiltin="1"/>
    <cellStyle name="20% - Accent1 2" xfId="2"/>
    <cellStyle name="20% - Accent1 2 2" xfId="3"/>
    <cellStyle name="20% - Accent1 2 2 2" xfId="595"/>
    <cellStyle name="20% - Accent1 2 2 3" xfId="639"/>
    <cellStyle name="20% - Accent1 2 3" xfId="4"/>
    <cellStyle name="20% - Accent1 3" xfId="5"/>
    <cellStyle name="20% - Accent1 3 2" xfId="6"/>
    <cellStyle name="20% - Accent1 3 3" xfId="7"/>
    <cellStyle name="20% - Accent1 3 4" xfId="8"/>
    <cellStyle name="20% - Accent1 3 4 2" xfId="596"/>
    <cellStyle name="20% - Accent1 3 4 3" xfId="640"/>
    <cellStyle name="20% - Accent1 4" xfId="9"/>
    <cellStyle name="20% - Accent1 4 2" xfId="10"/>
    <cellStyle name="20% - Accent1 4 2 2" xfId="597"/>
    <cellStyle name="20% - Accent1 4 2 3" xfId="641"/>
    <cellStyle name="20% - Accent1 5" xfId="11"/>
    <cellStyle name="20% - Accent1 5 2" xfId="12"/>
    <cellStyle name="20% - Accent1 6" xfId="13"/>
    <cellStyle name="20% - Accent1 7" xfId="14"/>
    <cellStyle name="20% - Accent2" xfId="15" builtinId="34" customBuiltin="1"/>
    <cellStyle name="20% - Accent2 2" xfId="16"/>
    <cellStyle name="20% - Accent2 2 2" xfId="17"/>
    <cellStyle name="20% - Accent2 2 2 2" xfId="598"/>
    <cellStyle name="20% - Accent2 2 2 3" xfId="642"/>
    <cellStyle name="20% - Accent2 2 3" xfId="18"/>
    <cellStyle name="20% - Accent2 3" xfId="19"/>
    <cellStyle name="20% - Accent2 3 2" xfId="20"/>
    <cellStyle name="20% - Accent2 3 3" xfId="21"/>
    <cellStyle name="20% - Accent2 3 4" xfId="22"/>
    <cellStyle name="20% - Accent2 3 4 2" xfId="599"/>
    <cellStyle name="20% - Accent2 3 4 3" xfId="643"/>
    <cellStyle name="20% - Accent2 4" xfId="23"/>
    <cellStyle name="20% - Accent2 4 2" xfId="24"/>
    <cellStyle name="20% - Accent2 4 2 2" xfId="600"/>
    <cellStyle name="20% - Accent2 4 2 3" xfId="644"/>
    <cellStyle name="20% - Accent2 5" xfId="25"/>
    <cellStyle name="20% - Accent2 5 2" xfId="26"/>
    <cellStyle name="20% - Accent2 6" xfId="27"/>
    <cellStyle name="20% - Accent2 7" xfId="28"/>
    <cellStyle name="20% - Accent3" xfId="29" builtinId="38" customBuiltin="1"/>
    <cellStyle name="20% - Accent3 2" xfId="30"/>
    <cellStyle name="20% - Accent3 2 2" xfId="31"/>
    <cellStyle name="20% - Accent3 2 2 2" xfId="601"/>
    <cellStyle name="20% - Accent3 2 2 3" xfId="645"/>
    <cellStyle name="20% - Accent3 2 3" xfId="32"/>
    <cellStyle name="20% - Accent3 3" xfId="33"/>
    <cellStyle name="20% - Accent3 3 2" xfId="34"/>
    <cellStyle name="20% - Accent3 3 3" xfId="35"/>
    <cellStyle name="20% - Accent3 3 4" xfId="36"/>
    <cellStyle name="20% - Accent3 3 4 2" xfId="602"/>
    <cellStyle name="20% - Accent3 3 4 3" xfId="646"/>
    <cellStyle name="20% - Accent3 4" xfId="37"/>
    <cellStyle name="20% - Accent3 4 2" xfId="38"/>
    <cellStyle name="20% - Accent3 4 2 2" xfId="603"/>
    <cellStyle name="20% - Accent3 4 2 3" xfId="647"/>
    <cellStyle name="20% - Accent3 5" xfId="39"/>
    <cellStyle name="20% - Accent3 5 2" xfId="40"/>
    <cellStyle name="20% - Accent3 6" xfId="41"/>
    <cellStyle name="20% - Accent3 7" xfId="42"/>
    <cellStyle name="20% - Accent4" xfId="43" builtinId="42" customBuiltin="1"/>
    <cellStyle name="20% - Accent4 2" xfId="44"/>
    <cellStyle name="20% - Accent4 2 2" xfId="45"/>
    <cellStyle name="20% - Accent4 2 2 2" xfId="604"/>
    <cellStyle name="20% - Accent4 2 2 3" xfId="648"/>
    <cellStyle name="20% - Accent4 2 3" xfId="46"/>
    <cellStyle name="20% - Accent4 3" xfId="47"/>
    <cellStyle name="20% - Accent4 3 2" xfId="48"/>
    <cellStyle name="20% - Accent4 3 3" xfId="49"/>
    <cellStyle name="20% - Accent4 3 4" xfId="50"/>
    <cellStyle name="20% - Accent4 3 4 2" xfId="605"/>
    <cellStyle name="20% - Accent4 3 4 3" xfId="649"/>
    <cellStyle name="20% - Accent4 4" xfId="51"/>
    <cellStyle name="20% - Accent4 4 2" xfId="52"/>
    <cellStyle name="20% - Accent4 4 2 2" xfId="606"/>
    <cellStyle name="20% - Accent4 4 2 3" xfId="650"/>
    <cellStyle name="20% - Accent4 5" xfId="53"/>
    <cellStyle name="20% - Accent4 5 2" xfId="54"/>
    <cellStyle name="20% - Accent4 6" xfId="55"/>
    <cellStyle name="20% - Accent4 7" xfId="56"/>
    <cellStyle name="20% - Accent5" xfId="57" builtinId="46" customBuiltin="1"/>
    <cellStyle name="20% - Accent5 2" xfId="58"/>
    <cellStyle name="20% - Accent5 2 2" xfId="59"/>
    <cellStyle name="20% - Accent5 2 2 2" xfId="607"/>
    <cellStyle name="20% - Accent5 2 2 3" xfId="651"/>
    <cellStyle name="20% - Accent5 2 3" xfId="60"/>
    <cellStyle name="20% - Accent5 3" xfId="61"/>
    <cellStyle name="20% - Accent5 3 2" xfId="62"/>
    <cellStyle name="20% - Accent5 3 3" xfId="63"/>
    <cellStyle name="20% - Accent5 3 4" xfId="64"/>
    <cellStyle name="20% - Accent5 3 4 2" xfId="608"/>
    <cellStyle name="20% - Accent5 3 4 3" xfId="652"/>
    <cellStyle name="20% - Accent5 4" xfId="65"/>
    <cellStyle name="20% - Accent5 4 2" xfId="66"/>
    <cellStyle name="20% - Accent5 4 2 2" xfId="609"/>
    <cellStyle name="20% - Accent5 4 2 3" xfId="653"/>
    <cellStyle name="20% - Accent5 5" xfId="67"/>
    <cellStyle name="20% - Accent5 5 2" xfId="68"/>
    <cellStyle name="20% - Accent5 6" xfId="69"/>
    <cellStyle name="20% - Accent5 7" xfId="70"/>
    <cellStyle name="20% - Accent6" xfId="71" builtinId="50" customBuiltin="1"/>
    <cellStyle name="20% - Accent6 2" xfId="72"/>
    <cellStyle name="20% - Accent6 2 2" xfId="73"/>
    <cellStyle name="20% - Accent6 2 2 2" xfId="610"/>
    <cellStyle name="20% - Accent6 2 2 3" xfId="654"/>
    <cellStyle name="20% - Accent6 2 3" xfId="74"/>
    <cellStyle name="20% - Accent6 3" xfId="75"/>
    <cellStyle name="20% - Accent6 3 2" xfId="76"/>
    <cellStyle name="20% - Accent6 3 3" xfId="77"/>
    <cellStyle name="20% - Accent6 3 4" xfId="78"/>
    <cellStyle name="20% - Accent6 3 4 2" xfId="611"/>
    <cellStyle name="20% - Accent6 3 4 3" xfId="655"/>
    <cellStyle name="20% - Accent6 4" xfId="79"/>
    <cellStyle name="20% - Accent6 4 2" xfId="80"/>
    <cellStyle name="20% - Accent6 4 2 2" xfId="612"/>
    <cellStyle name="20% - Accent6 4 2 3" xfId="656"/>
    <cellStyle name="20% - Accent6 5" xfId="81"/>
    <cellStyle name="20% - Accent6 5 2" xfId="82"/>
    <cellStyle name="20% - Accent6 6" xfId="83"/>
    <cellStyle name="20% - Accent6 7" xfId="84"/>
    <cellStyle name="40% - Accent1" xfId="85" builtinId="31" customBuiltin="1"/>
    <cellStyle name="40% - Accent1 2" xfId="86"/>
    <cellStyle name="40% - Accent1 2 2" xfId="87"/>
    <cellStyle name="40% - Accent1 2 2 2" xfId="613"/>
    <cellStyle name="40% - Accent1 2 2 3" xfId="657"/>
    <cellStyle name="40% - Accent1 2 3" xfId="88"/>
    <cellStyle name="40% - Accent1 3" xfId="89"/>
    <cellStyle name="40% - Accent1 3 2" xfId="90"/>
    <cellStyle name="40% - Accent1 3 3" xfId="91"/>
    <cellStyle name="40% - Accent1 3 4" xfId="92"/>
    <cellStyle name="40% - Accent1 3 4 2" xfId="614"/>
    <cellStyle name="40% - Accent1 3 4 3" xfId="658"/>
    <cellStyle name="40% - Accent1 4" xfId="93"/>
    <cellStyle name="40% - Accent1 4 2" xfId="94"/>
    <cellStyle name="40% - Accent1 4 2 2" xfId="615"/>
    <cellStyle name="40% - Accent1 4 2 3" xfId="659"/>
    <cellStyle name="40% - Accent1 5" xfId="95"/>
    <cellStyle name="40% - Accent1 5 2" xfId="96"/>
    <cellStyle name="40% - Accent1 6" xfId="97"/>
    <cellStyle name="40% - Accent1 7" xfId="98"/>
    <cellStyle name="40% - Accent2" xfId="99" builtinId="35" customBuiltin="1"/>
    <cellStyle name="40% - Accent2 2" xfId="100"/>
    <cellStyle name="40% - Accent2 2 2" xfId="101"/>
    <cellStyle name="40% - Accent2 2 2 2" xfId="616"/>
    <cellStyle name="40% - Accent2 2 2 3" xfId="660"/>
    <cellStyle name="40% - Accent2 2 3" xfId="102"/>
    <cellStyle name="40% - Accent2 3" xfId="103"/>
    <cellStyle name="40% - Accent2 3 2" xfId="104"/>
    <cellStyle name="40% - Accent2 3 3" xfId="105"/>
    <cellStyle name="40% - Accent2 3 4" xfId="106"/>
    <cellStyle name="40% - Accent2 3 4 2" xfId="617"/>
    <cellStyle name="40% - Accent2 3 4 3" xfId="661"/>
    <cellStyle name="40% - Accent2 4" xfId="107"/>
    <cellStyle name="40% - Accent2 4 2" xfId="108"/>
    <cellStyle name="40% - Accent2 4 2 2" xfId="618"/>
    <cellStyle name="40% - Accent2 4 2 3" xfId="662"/>
    <cellStyle name="40% - Accent2 5" xfId="109"/>
    <cellStyle name="40% - Accent2 5 2" xfId="110"/>
    <cellStyle name="40% - Accent2 6" xfId="111"/>
    <cellStyle name="40% - Accent2 7" xfId="112"/>
    <cellStyle name="40% - Accent3" xfId="113" builtinId="39" customBuiltin="1"/>
    <cellStyle name="40% - Accent3 2" xfId="114"/>
    <cellStyle name="40% - Accent3 2 2" xfId="115"/>
    <cellStyle name="40% - Accent3 2 2 2" xfId="619"/>
    <cellStyle name="40% - Accent3 2 2 3" xfId="663"/>
    <cellStyle name="40% - Accent3 2 3" xfId="116"/>
    <cellStyle name="40% - Accent3 3" xfId="117"/>
    <cellStyle name="40% - Accent3 3 2" xfId="118"/>
    <cellStyle name="40% - Accent3 3 3" xfId="119"/>
    <cellStyle name="40% - Accent3 3 4" xfId="120"/>
    <cellStyle name="40% - Accent3 3 4 2" xfId="620"/>
    <cellStyle name="40% - Accent3 3 4 3" xfId="664"/>
    <cellStyle name="40% - Accent3 4" xfId="121"/>
    <cellStyle name="40% - Accent3 4 2" xfId="122"/>
    <cellStyle name="40% - Accent3 4 2 2" xfId="621"/>
    <cellStyle name="40% - Accent3 4 2 3" xfId="665"/>
    <cellStyle name="40% - Accent3 5" xfId="123"/>
    <cellStyle name="40% - Accent3 5 2" xfId="124"/>
    <cellStyle name="40% - Accent3 6" xfId="125"/>
    <cellStyle name="40% - Accent3 7" xfId="126"/>
    <cellStyle name="40% - Accent4" xfId="127" builtinId="43" customBuiltin="1"/>
    <cellStyle name="40% - Accent4 2" xfId="128"/>
    <cellStyle name="40% - Accent4 2 2" xfId="129"/>
    <cellStyle name="40% - Accent4 2 2 2" xfId="622"/>
    <cellStyle name="40% - Accent4 2 2 3" xfId="666"/>
    <cellStyle name="40% - Accent4 2 3" xfId="130"/>
    <cellStyle name="40% - Accent4 3" xfId="131"/>
    <cellStyle name="40% - Accent4 3 2" xfId="132"/>
    <cellStyle name="40% - Accent4 3 3" xfId="133"/>
    <cellStyle name="40% - Accent4 3 4" xfId="134"/>
    <cellStyle name="40% - Accent4 3 4 2" xfId="623"/>
    <cellStyle name="40% - Accent4 3 4 3" xfId="667"/>
    <cellStyle name="40% - Accent4 4" xfId="135"/>
    <cellStyle name="40% - Accent4 4 2" xfId="136"/>
    <cellStyle name="40% - Accent4 4 2 2" xfId="624"/>
    <cellStyle name="40% - Accent4 4 2 3" xfId="668"/>
    <cellStyle name="40% - Accent4 5" xfId="137"/>
    <cellStyle name="40% - Accent4 5 2" xfId="138"/>
    <cellStyle name="40% - Accent4 6" xfId="139"/>
    <cellStyle name="40% - Accent4 7" xfId="140"/>
    <cellStyle name="40% - Accent5" xfId="141" builtinId="47" customBuiltin="1"/>
    <cellStyle name="40% - Accent5 2" xfId="142"/>
    <cellStyle name="40% - Accent5 2 2" xfId="143"/>
    <cellStyle name="40% - Accent5 2 2 2" xfId="625"/>
    <cellStyle name="40% - Accent5 2 2 3" xfId="669"/>
    <cellStyle name="40% - Accent5 2 3" xfId="144"/>
    <cellStyle name="40% - Accent5 3" xfId="145"/>
    <cellStyle name="40% - Accent5 3 2" xfId="146"/>
    <cellStyle name="40% - Accent5 3 3" xfId="147"/>
    <cellStyle name="40% - Accent5 3 4" xfId="148"/>
    <cellStyle name="40% - Accent5 3 4 2" xfId="626"/>
    <cellStyle name="40% - Accent5 3 4 3" xfId="670"/>
    <cellStyle name="40% - Accent5 4" xfId="149"/>
    <cellStyle name="40% - Accent5 4 2" xfId="150"/>
    <cellStyle name="40% - Accent5 4 2 2" xfId="627"/>
    <cellStyle name="40% - Accent5 4 2 3" xfId="671"/>
    <cellStyle name="40% - Accent5 5" xfId="151"/>
    <cellStyle name="40% - Accent5 5 2" xfId="152"/>
    <cellStyle name="40% - Accent5 6" xfId="153"/>
    <cellStyle name="40% - Accent5 7" xfId="154"/>
    <cellStyle name="40% - Accent6" xfId="155" builtinId="51" customBuiltin="1"/>
    <cellStyle name="40% - Accent6 2" xfId="156"/>
    <cellStyle name="40% - Accent6 2 2" xfId="157"/>
    <cellStyle name="40% - Accent6 2 2 2" xfId="628"/>
    <cellStyle name="40% - Accent6 2 2 3" xfId="672"/>
    <cellStyle name="40% - Accent6 2 3" xfId="158"/>
    <cellStyle name="40% - Accent6 3" xfId="159"/>
    <cellStyle name="40% - Accent6 3 2" xfId="160"/>
    <cellStyle name="40% - Accent6 3 3" xfId="161"/>
    <cellStyle name="40% - Accent6 3 4" xfId="162"/>
    <cellStyle name="40% - Accent6 3 4 2" xfId="629"/>
    <cellStyle name="40% - Accent6 3 4 3" xfId="673"/>
    <cellStyle name="40% - Accent6 4" xfId="163"/>
    <cellStyle name="40% - Accent6 4 2" xfId="164"/>
    <cellStyle name="40% - Accent6 4 2 2" xfId="630"/>
    <cellStyle name="40% - Accent6 4 2 3" xfId="674"/>
    <cellStyle name="40% - Accent6 5" xfId="165"/>
    <cellStyle name="40% - Accent6 5 2" xfId="166"/>
    <cellStyle name="40% - Accent6 6" xfId="167"/>
    <cellStyle name="40% - Accent6 7" xfId="168"/>
    <cellStyle name="60% - Accent1" xfId="169" builtinId="32" customBuiltin="1"/>
    <cellStyle name="60% - Accent1 2" xfId="170"/>
    <cellStyle name="60% - Accent1 2 2" xfId="171"/>
    <cellStyle name="60% - Accent1 2 3" xfId="172"/>
    <cellStyle name="60% - Accent1 3" xfId="173"/>
    <cellStyle name="60% - Accent1 3 2" xfId="174"/>
    <cellStyle name="60% - Accent1 3 3" xfId="175"/>
    <cellStyle name="60% - Accent1 3 4" xfId="176"/>
    <cellStyle name="60% - Accent1 4" xfId="177"/>
    <cellStyle name="60% - Accent1 4 2" xfId="178"/>
    <cellStyle name="60% - Accent1 5" xfId="179"/>
    <cellStyle name="60% - Accent1 5 2" xfId="180"/>
    <cellStyle name="60% - Accent1 6" xfId="181"/>
    <cellStyle name="60% - Accent1 7" xfId="182"/>
    <cellStyle name="60% - Accent2" xfId="183" builtinId="36" customBuiltin="1"/>
    <cellStyle name="60% - Accent2 2" xfId="184"/>
    <cellStyle name="60% - Accent2 2 2" xfId="185"/>
    <cellStyle name="60% - Accent2 2 3" xfId="186"/>
    <cellStyle name="60% - Accent2 3" xfId="187"/>
    <cellStyle name="60% - Accent2 3 2" xfId="188"/>
    <cellStyle name="60% - Accent2 3 3" xfId="189"/>
    <cellStyle name="60% - Accent2 3 4" xfId="190"/>
    <cellStyle name="60% - Accent2 4" xfId="191"/>
    <cellStyle name="60% - Accent2 4 2" xfId="192"/>
    <cellStyle name="60% - Accent2 5" xfId="193"/>
    <cellStyle name="60% - Accent2 5 2" xfId="194"/>
    <cellStyle name="60% - Accent2 6" xfId="195"/>
    <cellStyle name="60% - Accent2 7" xfId="196"/>
    <cellStyle name="60% - Accent3" xfId="197" builtinId="40" customBuiltin="1"/>
    <cellStyle name="60% - Accent3 2" xfId="198"/>
    <cellStyle name="60% - Accent3 2 2" xfId="199"/>
    <cellStyle name="60% - Accent3 2 3" xfId="200"/>
    <cellStyle name="60% - Accent3 3" xfId="201"/>
    <cellStyle name="60% - Accent3 3 2" xfId="202"/>
    <cellStyle name="60% - Accent3 3 3" xfId="203"/>
    <cellStyle name="60% - Accent3 3 4" xfId="204"/>
    <cellStyle name="60% - Accent3 4" xfId="205"/>
    <cellStyle name="60% - Accent3 4 2" xfId="206"/>
    <cellStyle name="60% - Accent3 5" xfId="207"/>
    <cellStyle name="60% - Accent3 5 2" xfId="208"/>
    <cellStyle name="60% - Accent3 6" xfId="209"/>
    <cellStyle name="60% - Accent3 7" xfId="210"/>
    <cellStyle name="60% - Accent4" xfId="211" builtinId="44" customBuiltin="1"/>
    <cellStyle name="60% - Accent4 2" xfId="212"/>
    <cellStyle name="60% - Accent4 2 2" xfId="213"/>
    <cellStyle name="60% - Accent4 2 3" xfId="214"/>
    <cellStyle name="60% - Accent4 3" xfId="215"/>
    <cellStyle name="60% - Accent4 3 2" xfId="216"/>
    <cellStyle name="60% - Accent4 3 3" xfId="217"/>
    <cellStyle name="60% - Accent4 3 4" xfId="218"/>
    <cellStyle name="60% - Accent4 4" xfId="219"/>
    <cellStyle name="60% - Accent4 4 2" xfId="220"/>
    <cellStyle name="60% - Accent4 5" xfId="221"/>
    <cellStyle name="60% - Accent4 5 2" xfId="222"/>
    <cellStyle name="60% - Accent4 6" xfId="223"/>
    <cellStyle name="60% - Accent4 7" xfId="224"/>
    <cellStyle name="60% - Accent5" xfId="225" builtinId="48" customBuiltin="1"/>
    <cellStyle name="60% - Accent5 2" xfId="226"/>
    <cellStyle name="60% - Accent5 2 2" xfId="227"/>
    <cellStyle name="60% - Accent5 2 3" xfId="228"/>
    <cellStyle name="60% - Accent5 3" xfId="229"/>
    <cellStyle name="60% - Accent5 3 2" xfId="230"/>
    <cellStyle name="60% - Accent5 3 3" xfId="231"/>
    <cellStyle name="60% - Accent5 3 4" xfId="232"/>
    <cellStyle name="60% - Accent5 4" xfId="233"/>
    <cellStyle name="60% - Accent5 4 2" xfId="234"/>
    <cellStyle name="60% - Accent5 5" xfId="235"/>
    <cellStyle name="60% - Accent5 5 2" xfId="236"/>
    <cellStyle name="60% - Accent5 6" xfId="237"/>
    <cellStyle name="60% - Accent5 7" xfId="238"/>
    <cellStyle name="60% - Accent6" xfId="239" builtinId="52" customBuiltin="1"/>
    <cellStyle name="60% - Accent6 2" xfId="240"/>
    <cellStyle name="60% - Accent6 2 2" xfId="241"/>
    <cellStyle name="60% - Accent6 2 3" xfId="242"/>
    <cellStyle name="60% - Accent6 3" xfId="243"/>
    <cellStyle name="60% - Accent6 3 2" xfId="244"/>
    <cellStyle name="60% - Accent6 3 3" xfId="245"/>
    <cellStyle name="60% - Accent6 3 4" xfId="246"/>
    <cellStyle name="60% - Accent6 4" xfId="247"/>
    <cellStyle name="60% - Accent6 4 2" xfId="248"/>
    <cellStyle name="60% - Accent6 5" xfId="249"/>
    <cellStyle name="60% - Accent6 5 2" xfId="250"/>
    <cellStyle name="60% - Accent6 6" xfId="251"/>
    <cellStyle name="60% - Accent6 7" xfId="252"/>
    <cellStyle name="Accent1" xfId="253" builtinId="29" customBuiltin="1"/>
    <cellStyle name="Accent1 2" xfId="254"/>
    <cellStyle name="Accent1 2 2" xfId="255"/>
    <cellStyle name="Accent1 2 3" xfId="256"/>
    <cellStyle name="Accent1 3" xfId="257"/>
    <cellStyle name="Accent1 3 2" xfId="258"/>
    <cellStyle name="Accent1 3 3" xfId="259"/>
    <cellStyle name="Accent1 3 4" xfId="260"/>
    <cellStyle name="Accent1 4" xfId="261"/>
    <cellStyle name="Accent1 4 2" xfId="262"/>
    <cellStyle name="Accent1 5" xfId="263"/>
    <cellStyle name="Accent1 5 2" xfId="264"/>
    <cellStyle name="Accent1 6" xfId="265"/>
    <cellStyle name="Accent1 7" xfId="266"/>
    <cellStyle name="Accent2" xfId="267" builtinId="33" customBuiltin="1"/>
    <cellStyle name="Accent2 2" xfId="268"/>
    <cellStyle name="Accent2 2 2" xfId="269"/>
    <cellStyle name="Accent2 2 3" xfId="270"/>
    <cellStyle name="Accent2 3" xfId="271"/>
    <cellStyle name="Accent2 3 2" xfId="272"/>
    <cellStyle name="Accent2 3 3" xfId="273"/>
    <cellStyle name="Accent2 3 4" xfId="274"/>
    <cellStyle name="Accent2 4" xfId="275"/>
    <cellStyle name="Accent2 4 2" xfId="276"/>
    <cellStyle name="Accent2 5" xfId="277"/>
    <cellStyle name="Accent2 5 2" xfId="278"/>
    <cellStyle name="Accent2 6" xfId="279"/>
    <cellStyle name="Accent2 7" xfId="280"/>
    <cellStyle name="Accent3" xfId="281" builtinId="37" customBuiltin="1"/>
    <cellStyle name="Accent3 2" xfId="282"/>
    <cellStyle name="Accent3 2 2" xfId="283"/>
    <cellStyle name="Accent3 2 3" xfId="284"/>
    <cellStyle name="Accent3 3" xfId="285"/>
    <cellStyle name="Accent3 3 2" xfId="286"/>
    <cellStyle name="Accent3 3 3" xfId="287"/>
    <cellStyle name="Accent3 3 4" xfId="288"/>
    <cellStyle name="Accent3 4" xfId="289"/>
    <cellStyle name="Accent3 4 2" xfId="290"/>
    <cellStyle name="Accent3 5" xfId="291"/>
    <cellStyle name="Accent3 5 2" xfId="292"/>
    <cellStyle name="Accent3 6" xfId="293"/>
    <cellStyle name="Accent3 7" xfId="294"/>
    <cellStyle name="Accent4" xfId="295" builtinId="41" customBuiltin="1"/>
    <cellStyle name="Accent4 2" xfId="296"/>
    <cellStyle name="Accent4 2 2" xfId="297"/>
    <cellStyle name="Accent4 2 3" xfId="298"/>
    <cellStyle name="Accent4 3" xfId="299"/>
    <cellStyle name="Accent4 3 2" xfId="300"/>
    <cellStyle name="Accent4 3 3" xfId="301"/>
    <cellStyle name="Accent4 3 4" xfId="302"/>
    <cellStyle name="Accent4 4" xfId="303"/>
    <cellStyle name="Accent4 4 2" xfId="304"/>
    <cellStyle name="Accent4 5" xfId="305"/>
    <cellStyle name="Accent4 5 2" xfId="306"/>
    <cellStyle name="Accent4 6" xfId="307"/>
    <cellStyle name="Accent4 7" xfId="308"/>
    <cellStyle name="Accent5" xfId="309" builtinId="45" customBuiltin="1"/>
    <cellStyle name="Accent5 2" xfId="310"/>
    <cellStyle name="Accent5 2 2" xfId="311"/>
    <cellStyle name="Accent5 2 3" xfId="312"/>
    <cellStyle name="Accent5 3" xfId="313"/>
    <cellStyle name="Accent5 3 2" xfId="314"/>
    <cellStyle name="Accent5 3 3" xfId="315"/>
    <cellStyle name="Accent5 3 4" xfId="316"/>
    <cellStyle name="Accent5 4" xfId="317"/>
    <cellStyle name="Accent5 4 2" xfId="318"/>
    <cellStyle name="Accent5 5" xfId="319"/>
    <cellStyle name="Accent5 5 2" xfId="320"/>
    <cellStyle name="Accent5 6" xfId="321"/>
    <cellStyle name="Accent5 7" xfId="322"/>
    <cellStyle name="Accent6" xfId="323" builtinId="49" customBuiltin="1"/>
    <cellStyle name="Accent6 2" xfId="324"/>
    <cellStyle name="Accent6 2 2" xfId="325"/>
    <cellStyle name="Accent6 2 3" xfId="326"/>
    <cellStyle name="Accent6 3" xfId="327"/>
    <cellStyle name="Accent6 3 2" xfId="328"/>
    <cellStyle name="Accent6 3 3" xfId="329"/>
    <cellStyle name="Accent6 3 4" xfId="330"/>
    <cellStyle name="Accent6 4" xfId="331"/>
    <cellStyle name="Accent6 4 2" xfId="332"/>
    <cellStyle name="Accent6 5" xfId="333"/>
    <cellStyle name="Accent6 5 2" xfId="334"/>
    <cellStyle name="Accent6 6" xfId="335"/>
    <cellStyle name="Accent6 7" xfId="336"/>
    <cellStyle name="Bad" xfId="337" builtinId="27" customBuiltin="1"/>
    <cellStyle name="Bad 2" xfId="338"/>
    <cellStyle name="Bad 2 2" xfId="339"/>
    <cellStyle name="Bad 2 3" xfId="340"/>
    <cellStyle name="Bad 3" xfId="341"/>
    <cellStyle name="Bad 3 2" xfId="342"/>
    <cellStyle name="Bad 3 3" xfId="343"/>
    <cellStyle name="Bad 3 4" xfId="344"/>
    <cellStyle name="Bad 4" xfId="345"/>
    <cellStyle name="Bad 4 2" xfId="346"/>
    <cellStyle name="Bad 5" xfId="347"/>
    <cellStyle name="Bad 5 2" xfId="348"/>
    <cellStyle name="Bad 6" xfId="349"/>
    <cellStyle name="Bad 7" xfId="350"/>
    <cellStyle name="Calculation" xfId="351" builtinId="22" customBuiltin="1"/>
    <cellStyle name="Calculation 2" xfId="352"/>
    <cellStyle name="Calculation 2 2" xfId="353"/>
    <cellStyle name="Calculation 2 3" xfId="354"/>
    <cellStyle name="Calculation 3" xfId="355"/>
    <cellStyle name="Calculation 3 2" xfId="356"/>
    <cellStyle name="Calculation 3 3" xfId="357"/>
    <cellStyle name="Calculation 3 4" xfId="358"/>
    <cellStyle name="Calculation 4" xfId="359"/>
    <cellStyle name="Calculation 4 2" xfId="360"/>
    <cellStyle name="Calculation 5" xfId="361"/>
    <cellStyle name="Calculation 5 2" xfId="362"/>
    <cellStyle name="Calculation 6" xfId="363"/>
    <cellStyle name="Calculation 7" xfId="364"/>
    <cellStyle name="Check Cell" xfId="365" builtinId="23" customBuiltin="1"/>
    <cellStyle name="Check Cell 2" xfId="366"/>
    <cellStyle name="Check Cell 2 2" xfId="367"/>
    <cellStyle name="Check Cell 2 3" xfId="368"/>
    <cellStyle name="Check Cell 3" xfId="369"/>
    <cellStyle name="Check Cell 3 2" xfId="370"/>
    <cellStyle name="Check Cell 3 3" xfId="371"/>
    <cellStyle name="Check Cell 3 4" xfId="372"/>
    <cellStyle name="Check Cell 4" xfId="373"/>
    <cellStyle name="Check Cell 4 2" xfId="374"/>
    <cellStyle name="Check Cell 5" xfId="375"/>
    <cellStyle name="Check Cell 5 2" xfId="376"/>
    <cellStyle name="Check Cell 6" xfId="377"/>
    <cellStyle name="Check Cell 7" xfId="378"/>
    <cellStyle name="Comma" xfId="685" builtinId="3"/>
    <cellStyle name="Explanatory Text" xfId="379" builtinId="53" customBuiltin="1"/>
    <cellStyle name="Explanatory Text 2" xfId="380"/>
    <cellStyle name="Explanatory Text 2 2" xfId="381"/>
    <cellStyle name="Explanatory Text 2 3" xfId="382"/>
    <cellStyle name="Explanatory Text 3" xfId="383"/>
    <cellStyle name="Explanatory Text 3 2" xfId="384"/>
    <cellStyle name="Explanatory Text 3 3" xfId="385"/>
    <cellStyle name="Explanatory Text 3 4" xfId="386"/>
    <cellStyle name="Explanatory Text 4" xfId="387"/>
    <cellStyle name="Explanatory Text 4 2" xfId="388"/>
    <cellStyle name="Explanatory Text 5" xfId="389"/>
    <cellStyle name="Explanatory Text 5 2" xfId="390"/>
    <cellStyle name="Explanatory Text 6" xfId="391"/>
    <cellStyle name="Explanatory Text 7" xfId="392"/>
    <cellStyle name="Followed Hyperlink" xfId="393" builtinId="9" customBuiltin="1"/>
    <cellStyle name="Followed Hyperlink 2" xfId="394"/>
    <cellStyle name="Followed Hyperlink 2 2" xfId="395"/>
    <cellStyle name="Followed Hyperlink 2 3" xfId="396"/>
    <cellStyle name="Followed Hyperlink 3" xfId="397"/>
    <cellStyle name="Followed Hyperlink 3 2" xfId="398"/>
    <cellStyle name="Followed Hyperlink 3 3" xfId="399"/>
    <cellStyle name="Followed Hyperlink 3 4" xfId="400"/>
    <cellStyle name="Followed Hyperlink 4" xfId="401"/>
    <cellStyle name="Followed Hyperlink 4 2" xfId="402"/>
    <cellStyle name="Followed Hyperlink 5" xfId="403"/>
    <cellStyle name="Followed Hyperlink 5 2" xfId="404"/>
    <cellStyle name="Followed Hyperlink 6" xfId="405"/>
    <cellStyle name="Followed Hyperlink 7" xfId="406"/>
    <cellStyle name="Good" xfId="407" builtinId="26" customBuiltin="1"/>
    <cellStyle name="Good 2" xfId="408"/>
    <cellStyle name="Good 2 2" xfId="409"/>
    <cellStyle name="Good 2 3" xfId="410"/>
    <cellStyle name="Good 3" xfId="411"/>
    <cellStyle name="Good 3 2" xfId="412"/>
    <cellStyle name="Good 3 3" xfId="413"/>
    <cellStyle name="Good 3 4" xfId="414"/>
    <cellStyle name="Good 4" xfId="415"/>
    <cellStyle name="Good 4 2" xfId="416"/>
    <cellStyle name="Good 5" xfId="417"/>
    <cellStyle name="Good 5 2" xfId="418"/>
    <cellStyle name="Good 6" xfId="419"/>
    <cellStyle name="Good 7" xfId="420"/>
    <cellStyle name="Heading 1" xfId="421" builtinId="16" customBuiltin="1"/>
    <cellStyle name="Heading 1 2" xfId="422"/>
    <cellStyle name="Heading 1 2 2" xfId="423"/>
    <cellStyle name="Heading 1 2 3" xfId="424"/>
    <cellStyle name="Heading 1 3" xfId="425"/>
    <cellStyle name="Heading 1 3 2" xfId="426"/>
    <cellStyle name="Heading 1 3 3" xfId="427"/>
    <cellStyle name="Heading 1 4" xfId="428"/>
    <cellStyle name="Heading 1 5" xfId="429"/>
    <cellStyle name="Heading 1 6" xfId="430"/>
    <cellStyle name="Heading 2" xfId="431" builtinId="17" customBuiltin="1"/>
    <cellStyle name="Heading 2 2" xfId="432"/>
    <cellStyle name="Heading 2 2 2" xfId="433"/>
    <cellStyle name="Heading 2 2 3" xfId="434"/>
    <cellStyle name="Heading 2 3" xfId="435"/>
    <cellStyle name="Heading 2 3 2" xfId="436"/>
    <cellStyle name="Heading 2 3 3" xfId="437"/>
    <cellStyle name="Heading 2 4" xfId="438"/>
    <cellStyle name="Heading 2 5" xfId="439"/>
    <cellStyle name="Heading 2 6" xfId="440"/>
    <cellStyle name="Heading 3" xfId="441" builtinId="18" customBuiltin="1"/>
    <cellStyle name="Heading 3 2" xfId="442"/>
    <cellStyle name="Heading 3 2 2" xfId="443"/>
    <cellStyle name="Heading 3 2 3" xfId="444"/>
    <cellStyle name="Heading 3 3" xfId="445"/>
    <cellStyle name="Heading 3 3 2" xfId="446"/>
    <cellStyle name="Heading 3 3 3" xfId="447"/>
    <cellStyle name="Heading 3 4" xfId="448"/>
    <cellStyle name="Heading 3 5" xfId="449"/>
    <cellStyle name="Heading 3 6" xfId="450"/>
    <cellStyle name="Heading 4" xfId="451" builtinId="19" customBuiltin="1"/>
    <cellStyle name="Heading 4 2" xfId="452"/>
    <cellStyle name="Heading 4 2 2" xfId="453"/>
    <cellStyle name="Heading 4 2 3" xfId="454"/>
    <cellStyle name="Heading 4 3" xfId="455"/>
    <cellStyle name="Heading 4 3 2" xfId="456"/>
    <cellStyle name="Heading 4 3 3" xfId="457"/>
    <cellStyle name="Heading 4 4" xfId="458"/>
    <cellStyle name="Heading 4 5" xfId="459"/>
    <cellStyle name="Heading 4 6" xfId="460"/>
    <cellStyle name="Hyperlink" xfId="461" builtinId="8" customBuiltin="1"/>
    <cellStyle name="Hyperlink 2" xfId="462"/>
    <cellStyle name="Hyperlink 2 2" xfId="463"/>
    <cellStyle name="Hyperlink 2 3" xfId="464"/>
    <cellStyle name="Hyperlink 3" xfId="465"/>
    <cellStyle name="Hyperlink 3 2" xfId="466"/>
    <cellStyle name="Hyperlink 3 3" xfId="467"/>
    <cellStyle name="Hyperlink 3 4" xfId="468"/>
    <cellStyle name="Hyperlink 4" xfId="469"/>
    <cellStyle name="Hyperlink 4 2" xfId="470"/>
    <cellStyle name="Hyperlink 5" xfId="471"/>
    <cellStyle name="Hyperlink 5 2" xfId="472"/>
    <cellStyle name="Hyperlink 6" xfId="473"/>
    <cellStyle name="Hyperlink 7" xfId="474"/>
    <cellStyle name="Input" xfId="475" builtinId="20" customBuiltin="1"/>
    <cellStyle name="Input 2" xfId="476"/>
    <cellStyle name="Input 2 2" xfId="477"/>
    <cellStyle name="Input 2 3" xfId="478"/>
    <cellStyle name="Input 3" xfId="479"/>
    <cellStyle name="Input 3 2" xfId="480"/>
    <cellStyle name="Input 3 3" xfId="481"/>
    <cellStyle name="Input 3 4" xfId="482"/>
    <cellStyle name="Input 4" xfId="483"/>
    <cellStyle name="Input 4 2" xfId="484"/>
    <cellStyle name="Input 5" xfId="485"/>
    <cellStyle name="Input 5 2" xfId="486"/>
    <cellStyle name="Input 6" xfId="487"/>
    <cellStyle name="Input 7" xfId="488"/>
    <cellStyle name="Linked Cell" xfId="489" builtinId="24" customBuiltin="1"/>
    <cellStyle name="Linked Cell 2" xfId="490"/>
    <cellStyle name="Linked Cell 2 2" xfId="491"/>
    <cellStyle name="Linked Cell 2 3" xfId="492"/>
    <cellStyle name="Linked Cell 3" xfId="493"/>
    <cellStyle name="Linked Cell 3 2" xfId="494"/>
    <cellStyle name="Linked Cell 3 3" xfId="495"/>
    <cellStyle name="Linked Cell 3 4" xfId="496"/>
    <cellStyle name="Linked Cell 4" xfId="497"/>
    <cellStyle name="Linked Cell 4 2" xfId="498"/>
    <cellStyle name="Linked Cell 5" xfId="499"/>
    <cellStyle name="Linked Cell 5 2" xfId="500"/>
    <cellStyle name="Linked Cell 6" xfId="501"/>
    <cellStyle name="Linked Cell 7" xfId="502"/>
    <cellStyle name="Neutral" xfId="503" builtinId="28" customBuiltin="1"/>
    <cellStyle name="Neutral 2" xfId="504"/>
    <cellStyle name="Neutral 2 2" xfId="505"/>
    <cellStyle name="Neutral 2 3" xfId="506"/>
    <cellStyle name="Neutral 3" xfId="507"/>
    <cellStyle name="Neutral 3 2" xfId="508"/>
    <cellStyle name="Neutral 3 3" xfId="509"/>
    <cellStyle name="Neutral 3 4" xfId="510"/>
    <cellStyle name="Neutral 4" xfId="511"/>
    <cellStyle name="Neutral 4 2" xfId="512"/>
    <cellStyle name="Neutral 5" xfId="513"/>
    <cellStyle name="Neutral 5 2" xfId="514"/>
    <cellStyle name="Neutral 6" xfId="515"/>
    <cellStyle name="Neutral 7" xfId="516"/>
    <cellStyle name="Normal" xfId="0" builtinId="0" customBuiltin="1"/>
    <cellStyle name="Normal 2" xfId="517"/>
    <cellStyle name="Normal 2 2" xfId="518"/>
    <cellStyle name="Normal 2 2 2" xfId="632"/>
    <cellStyle name="Normal 2 2 3" xfId="675"/>
    <cellStyle name="Normal 2 3" xfId="519"/>
    <cellStyle name="Normal 3" xfId="520"/>
    <cellStyle name="Normal 3 2" xfId="521"/>
    <cellStyle name="Normal 3 3" xfId="522"/>
    <cellStyle name="Normal 3 4" xfId="523"/>
    <cellStyle name="Normal 3 4 2" xfId="633"/>
    <cellStyle name="Normal 3 4 3" xfId="676"/>
    <cellStyle name="Normal 4" xfId="524"/>
    <cellStyle name="Normal 4 2" xfId="525"/>
    <cellStyle name="Normal 4 2 2" xfId="634"/>
    <cellStyle name="Normal 4 2 3" xfId="677"/>
    <cellStyle name="Normal 5" xfId="526"/>
    <cellStyle name="Normal 5 2" xfId="527"/>
    <cellStyle name="Normal 6" xfId="528"/>
    <cellStyle name="Normal 7" xfId="529"/>
    <cellStyle name="Note" xfId="530" builtinId="10" customBuiltin="1"/>
    <cellStyle name="Note 2" xfId="531"/>
    <cellStyle name="Note 2 2" xfId="532"/>
    <cellStyle name="Note 2 2 2" xfId="635"/>
    <cellStyle name="Note 2 2 3" xfId="678"/>
    <cellStyle name="Note 2 3" xfId="533"/>
    <cellStyle name="Note 2 4" xfId="534"/>
    <cellStyle name="Note 2 5" xfId="631"/>
    <cellStyle name="Note 2 5 2" xfId="679"/>
    <cellStyle name="Note 3" xfId="535"/>
    <cellStyle name="Note 3 2" xfId="536"/>
    <cellStyle name="Note 3 3" xfId="537"/>
    <cellStyle name="Note 3 4" xfId="538"/>
    <cellStyle name="Note 3 4 2" xfId="636"/>
    <cellStyle name="Note 3 4 3" xfId="680"/>
    <cellStyle name="Note 3 5" xfId="681"/>
    <cellStyle name="Note 4" xfId="539"/>
    <cellStyle name="Note 4 2" xfId="540"/>
    <cellStyle name="Note 4 3" xfId="541"/>
    <cellStyle name="Note 4 4" xfId="542"/>
    <cellStyle name="Note 4 4 2" xfId="637"/>
    <cellStyle name="Note 4 4 3" xfId="682"/>
    <cellStyle name="Note 5" xfId="543"/>
    <cellStyle name="Note 5 2" xfId="544"/>
    <cellStyle name="Note 5 2 2" xfId="638"/>
    <cellStyle name="Note 5 2 3" xfId="683"/>
    <cellStyle name="Note 5 3" xfId="545"/>
    <cellStyle name="Note 6" xfId="546"/>
    <cellStyle name="Note 6 2" xfId="547"/>
    <cellStyle name="Note 6 3" xfId="548"/>
    <cellStyle name="Note 7" xfId="549"/>
    <cellStyle name="Note 8" xfId="550"/>
    <cellStyle name="Note 9" xfId="684"/>
    <cellStyle name="Output" xfId="551" builtinId="21" customBuiltin="1"/>
    <cellStyle name="Output 2" xfId="552"/>
    <cellStyle name="Output 2 2" xfId="553"/>
    <cellStyle name="Output 2 3" xfId="554"/>
    <cellStyle name="Output 3" xfId="555"/>
    <cellStyle name="Output 3 2" xfId="556"/>
    <cellStyle name="Output 3 3" xfId="557"/>
    <cellStyle name="Output 3 4" xfId="558"/>
    <cellStyle name="Output 4" xfId="559"/>
    <cellStyle name="Output 4 2" xfId="560"/>
    <cellStyle name="Output 5" xfId="561"/>
    <cellStyle name="Output 5 2" xfId="562"/>
    <cellStyle name="Output 6" xfId="563"/>
    <cellStyle name="Output 7" xfId="564"/>
    <cellStyle name="Percent" xfId="594" builtinId="5"/>
    <cellStyle name="Title" xfId="565" builtinId="15" customBuiltin="1"/>
    <cellStyle name="Total" xfId="566" builtinId="25" customBuiltin="1"/>
    <cellStyle name="Total 2" xfId="567"/>
    <cellStyle name="Total 2 2" xfId="568"/>
    <cellStyle name="Total 2 3" xfId="569"/>
    <cellStyle name="Total 3" xfId="570"/>
    <cellStyle name="Total 3 2" xfId="571"/>
    <cellStyle name="Total 3 3" xfId="572"/>
    <cellStyle name="Total 3 4" xfId="573"/>
    <cellStyle name="Total 4" xfId="574"/>
    <cellStyle name="Total 4 2" xfId="575"/>
    <cellStyle name="Total 5" xfId="576"/>
    <cellStyle name="Total 5 2" xfId="577"/>
    <cellStyle name="Total 6" xfId="578"/>
    <cellStyle name="Total 7" xfId="579"/>
    <cellStyle name="Warning Text" xfId="580" builtinId="11" customBuiltin="1"/>
    <cellStyle name="Warning Text 2" xfId="581"/>
    <cellStyle name="Warning Text 2 2" xfId="582"/>
    <cellStyle name="Warning Text 2 3" xfId="583"/>
    <cellStyle name="Warning Text 3" xfId="584"/>
    <cellStyle name="Warning Text 3 2" xfId="585"/>
    <cellStyle name="Warning Text 3 3" xfId="586"/>
    <cellStyle name="Warning Text 3 4" xfId="587"/>
    <cellStyle name="Warning Text 4" xfId="588"/>
    <cellStyle name="Warning Text 4 2" xfId="589"/>
    <cellStyle name="Warning Text 5" xfId="590"/>
    <cellStyle name="Warning Text 5 2" xfId="591"/>
    <cellStyle name="Warning Text 6" xfId="592"/>
    <cellStyle name="Warning Text 7" xfId="5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Without ARRA</c:v>
          </c:tx>
          <c:marker>
            <c:symbol val="none"/>
          </c:marker>
          <c:cat>
            <c:numRef>
              <c:f>Charts!$A$3:$A$13</c:f>
              <c:numCache>
                <c:formatCode>General</c:formatCode>
                <c:ptCount val="11"/>
                <c:pt idx="0">
                  <c:v>2002</c:v>
                </c:pt>
                <c:pt idx="2">
                  <c:v>2004</c:v>
                </c:pt>
                <c:pt idx="4">
                  <c:v>2006</c:v>
                </c:pt>
                <c:pt idx="6">
                  <c:v>2008</c:v>
                </c:pt>
                <c:pt idx="8">
                  <c:v>2010</c:v>
                </c:pt>
                <c:pt idx="10">
                  <c:v>2012</c:v>
                </c:pt>
              </c:numCache>
            </c:numRef>
          </c:cat>
          <c:val>
            <c:numRef>
              <c:f>Charts!$B$3:$B$13</c:f>
              <c:numCache>
                <c:formatCode>General</c:formatCode>
                <c:ptCount val="11"/>
                <c:pt idx="0">
                  <c:v>95748.043000000005</c:v>
                </c:pt>
                <c:pt idx="1">
                  <c:v>105219.09</c:v>
                </c:pt>
                <c:pt idx="2">
                  <c:v>113476.295</c:v>
                </c:pt>
                <c:pt idx="3">
                  <c:v>120075.538</c:v>
                </c:pt>
                <c:pt idx="4">
                  <c:v>121093.92</c:v>
                </c:pt>
                <c:pt idx="5">
                  <c:v>126791.462</c:v>
                </c:pt>
                <c:pt idx="6">
                  <c:v>126729.95699999999</c:v>
                </c:pt>
                <c:pt idx="7">
                  <c:v>124458.742</c:v>
                </c:pt>
                <c:pt idx="8">
                  <c:v>135374.4466</c:v>
                </c:pt>
                <c:pt idx="9">
                  <c:v>132214.36970000001</c:v>
                </c:pt>
                <c:pt idx="10">
                  <c:v>117337.93429999999</c:v>
                </c:pt>
              </c:numCache>
            </c:numRef>
          </c:val>
        </c:ser>
        <c:ser>
          <c:idx val="1"/>
          <c:order val="1"/>
          <c:tx>
            <c:v>Total</c:v>
          </c:tx>
          <c:marker>
            <c:symbol val="none"/>
          </c:marker>
          <c:cat>
            <c:numRef>
              <c:f>Charts!$A$3:$A$13</c:f>
              <c:numCache>
                <c:formatCode>General</c:formatCode>
                <c:ptCount val="11"/>
                <c:pt idx="0">
                  <c:v>2002</c:v>
                </c:pt>
                <c:pt idx="2">
                  <c:v>2004</c:v>
                </c:pt>
                <c:pt idx="4">
                  <c:v>2006</c:v>
                </c:pt>
                <c:pt idx="6">
                  <c:v>2008</c:v>
                </c:pt>
                <c:pt idx="8">
                  <c:v>2010</c:v>
                </c:pt>
                <c:pt idx="10">
                  <c:v>2012</c:v>
                </c:pt>
              </c:numCache>
            </c:numRef>
          </c:cat>
          <c:val>
            <c:numRef>
              <c:f>Charts!$C$3:$C$13</c:f>
              <c:numCache>
                <c:formatCode>General</c:formatCode>
                <c:ptCount val="11"/>
                <c:pt idx="0">
                  <c:v>95748.043000000005</c:v>
                </c:pt>
                <c:pt idx="1">
                  <c:v>105219.09</c:v>
                </c:pt>
                <c:pt idx="2">
                  <c:v>113476.295</c:v>
                </c:pt>
                <c:pt idx="3">
                  <c:v>120075.538</c:v>
                </c:pt>
                <c:pt idx="4">
                  <c:v>121093.92</c:v>
                </c:pt>
                <c:pt idx="5">
                  <c:v>126791.462</c:v>
                </c:pt>
                <c:pt idx="6">
                  <c:v>126729.95699999999</c:v>
                </c:pt>
                <c:pt idx="7">
                  <c:v>133817.745</c:v>
                </c:pt>
                <c:pt idx="8">
                  <c:v>144379.2213</c:v>
                </c:pt>
                <c:pt idx="9">
                  <c:v>132214.36970000001</c:v>
                </c:pt>
                <c:pt idx="10">
                  <c:v>117337.93429999999</c:v>
                </c:pt>
              </c:numCache>
            </c:numRef>
          </c:val>
        </c:ser>
        <c:dLbls/>
        <c:marker val="1"/>
        <c:axId val="71184384"/>
        <c:axId val="71185920"/>
      </c:lineChart>
      <c:catAx>
        <c:axId val="71184384"/>
        <c:scaling>
          <c:orientation val="minMax"/>
        </c:scaling>
        <c:axPos val="b"/>
        <c:numFmt formatCode="General" sourceLinked="1"/>
        <c:tickLblPos val="nextTo"/>
        <c:crossAx val="71185920"/>
        <c:crosses val="autoZero"/>
        <c:auto val="1"/>
        <c:lblAlgn val="ctr"/>
        <c:lblOffset val="100"/>
      </c:catAx>
      <c:valAx>
        <c:axId val="711859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Federal</a:t>
                </a:r>
                <a:r>
                  <a:rPr lang="en-US" baseline="0"/>
                  <a:t> Funds Committed to R&amp;D ($, millions)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11843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035895803234112"/>
          <c:y val="5.1400554097404488E-2"/>
          <c:w val="0.68425121944618883"/>
          <c:h val="0.8326195683872849"/>
        </c:manualLayout>
      </c:layout>
      <c:lineChart>
        <c:grouping val="standard"/>
        <c:ser>
          <c:idx val="0"/>
          <c:order val="0"/>
          <c:tx>
            <c:strRef>
              <c:f>Charts!$B$22</c:f>
              <c:strCache>
                <c:ptCount val="1"/>
                <c:pt idx="0">
                  <c:v>Without ARRA</c:v>
                </c:pt>
              </c:strCache>
            </c:strRef>
          </c:tx>
          <c:marker>
            <c:symbol val="none"/>
          </c:marker>
          <c:cat>
            <c:numRef>
              <c:f>Charts!$A$23:$A$33</c:f>
              <c:numCache>
                <c:formatCode>General</c:formatCode>
                <c:ptCount val="11"/>
                <c:pt idx="0">
                  <c:v>2002</c:v>
                </c:pt>
                <c:pt idx="2">
                  <c:v>2004</c:v>
                </c:pt>
                <c:pt idx="4">
                  <c:v>2006</c:v>
                </c:pt>
                <c:pt idx="6">
                  <c:v>2008</c:v>
                </c:pt>
                <c:pt idx="8">
                  <c:v>2010</c:v>
                </c:pt>
                <c:pt idx="10">
                  <c:v>2012</c:v>
                </c:pt>
              </c:numCache>
            </c:numRef>
          </c:cat>
          <c:val>
            <c:numRef>
              <c:f>Charts!$B$23:$B$33</c:f>
              <c:numCache>
                <c:formatCode>General</c:formatCode>
                <c:ptCount val="11"/>
                <c:pt idx="0">
                  <c:v>4284.7020000000002</c:v>
                </c:pt>
                <c:pt idx="1">
                  <c:v>4236.875</c:v>
                </c:pt>
                <c:pt idx="2">
                  <c:v>3977.7249999999999</c:v>
                </c:pt>
                <c:pt idx="3">
                  <c:v>3747.21</c:v>
                </c:pt>
                <c:pt idx="4">
                  <c:v>2090.9720000000002</c:v>
                </c:pt>
                <c:pt idx="5">
                  <c:v>2109.3879999999999</c:v>
                </c:pt>
                <c:pt idx="6">
                  <c:v>1885.2750000000001</c:v>
                </c:pt>
                <c:pt idx="7">
                  <c:v>2209.0749999999998</c:v>
                </c:pt>
                <c:pt idx="8">
                  <c:v>4124.4270999999999</c:v>
                </c:pt>
                <c:pt idx="9">
                  <c:v>4098.9108999999999</c:v>
                </c:pt>
                <c:pt idx="10">
                  <c:v>2093.4328</c:v>
                </c:pt>
              </c:numCache>
            </c:numRef>
          </c:val>
        </c:ser>
        <c:ser>
          <c:idx val="1"/>
          <c:order val="1"/>
          <c:tx>
            <c:strRef>
              <c:f>Charts!$C$22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Charts!$A$23:$A$33</c:f>
              <c:numCache>
                <c:formatCode>General</c:formatCode>
                <c:ptCount val="11"/>
                <c:pt idx="0">
                  <c:v>2002</c:v>
                </c:pt>
                <c:pt idx="2">
                  <c:v>2004</c:v>
                </c:pt>
                <c:pt idx="4">
                  <c:v>2006</c:v>
                </c:pt>
                <c:pt idx="6">
                  <c:v>2008</c:v>
                </c:pt>
                <c:pt idx="8">
                  <c:v>2010</c:v>
                </c:pt>
                <c:pt idx="10">
                  <c:v>2012</c:v>
                </c:pt>
              </c:numCache>
            </c:numRef>
          </c:cat>
          <c:val>
            <c:numRef>
              <c:f>Charts!$C$23:$C$33</c:f>
              <c:numCache>
                <c:formatCode>General</c:formatCode>
                <c:ptCount val="11"/>
                <c:pt idx="0">
                  <c:v>4284.7020000000002</c:v>
                </c:pt>
                <c:pt idx="1">
                  <c:v>4236.875</c:v>
                </c:pt>
                <c:pt idx="2">
                  <c:v>3977.7249999999999</c:v>
                </c:pt>
                <c:pt idx="3">
                  <c:v>3747.21</c:v>
                </c:pt>
                <c:pt idx="4">
                  <c:v>2090.9720000000002</c:v>
                </c:pt>
                <c:pt idx="5">
                  <c:v>2109.3879999999999</c:v>
                </c:pt>
                <c:pt idx="6">
                  <c:v>1885.2750000000001</c:v>
                </c:pt>
                <c:pt idx="7">
                  <c:v>3567.1390000000001</c:v>
                </c:pt>
                <c:pt idx="8">
                  <c:v>6539.9448000000002</c:v>
                </c:pt>
                <c:pt idx="9">
                  <c:v>4098.9108999999999</c:v>
                </c:pt>
                <c:pt idx="10">
                  <c:v>2093.4328</c:v>
                </c:pt>
              </c:numCache>
            </c:numRef>
          </c:val>
        </c:ser>
        <c:dLbls/>
        <c:marker val="1"/>
        <c:axId val="71211648"/>
        <c:axId val="71225728"/>
      </c:lineChart>
      <c:catAx>
        <c:axId val="71211648"/>
        <c:scaling>
          <c:orientation val="minMax"/>
        </c:scaling>
        <c:axPos val="b"/>
        <c:numFmt formatCode="General" sourceLinked="1"/>
        <c:tickLblPos val="nextTo"/>
        <c:crossAx val="71225728"/>
        <c:crosses val="autoZero"/>
        <c:auto val="1"/>
        <c:lblAlgn val="ctr"/>
        <c:lblOffset val="100"/>
      </c:catAx>
      <c:valAx>
        <c:axId val="712257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Federal Funds</a:t>
                </a:r>
                <a:r>
                  <a:rPr lang="en-US" baseline="0"/>
                  <a:t> Committed to R&amp;D Plants ($, millions)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1211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2318778729713"/>
          <c:y val="0.22183836395450568"/>
          <c:w val="0.13066079194545996"/>
          <c:h val="0.32947142023913684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Charts!$B$42</c:f>
              <c:strCache>
                <c:ptCount val="1"/>
                <c:pt idx="0">
                  <c:v>without ARRA</c:v>
                </c:pt>
              </c:strCache>
            </c:strRef>
          </c:tx>
          <c:marker>
            <c:symbol val="none"/>
          </c:marker>
          <c:cat>
            <c:numRef>
              <c:f>Charts!$A$43:$A$53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Charts!$B$43:$B$53</c:f>
              <c:numCache>
                <c:formatCode>General</c:formatCode>
                <c:ptCount val="11"/>
                <c:pt idx="0">
                  <c:v>91463.341</c:v>
                </c:pt>
                <c:pt idx="1">
                  <c:v>100982.215</c:v>
                </c:pt>
                <c:pt idx="2">
                  <c:v>109498.57</c:v>
                </c:pt>
                <c:pt idx="3">
                  <c:v>116328.32799999999</c:v>
                </c:pt>
                <c:pt idx="4">
                  <c:v>119002.948</c:v>
                </c:pt>
                <c:pt idx="5">
                  <c:v>124682.07399999999</c:v>
                </c:pt>
                <c:pt idx="6">
                  <c:v>124844.682</c:v>
                </c:pt>
                <c:pt idx="7">
                  <c:v>122249.667</c:v>
                </c:pt>
                <c:pt idx="8">
                  <c:v>131250.01949999999</c:v>
                </c:pt>
                <c:pt idx="9">
                  <c:v>128115.4584</c:v>
                </c:pt>
                <c:pt idx="10">
                  <c:v>115244.501</c:v>
                </c:pt>
              </c:numCache>
            </c:numRef>
          </c:val>
        </c:ser>
        <c:ser>
          <c:idx val="1"/>
          <c:order val="1"/>
          <c:tx>
            <c:strRef>
              <c:f>Charts!$C$42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Charts!$A$43:$A$53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Charts!$C$43:$C$53</c:f>
              <c:numCache>
                <c:formatCode>General</c:formatCode>
                <c:ptCount val="11"/>
                <c:pt idx="0">
                  <c:v>91463.341</c:v>
                </c:pt>
                <c:pt idx="1">
                  <c:v>100982.215</c:v>
                </c:pt>
                <c:pt idx="2">
                  <c:v>109498.57</c:v>
                </c:pt>
                <c:pt idx="3">
                  <c:v>116328.32799999999</c:v>
                </c:pt>
                <c:pt idx="4">
                  <c:v>119002.948</c:v>
                </c:pt>
                <c:pt idx="5">
                  <c:v>124682.07399999999</c:v>
                </c:pt>
                <c:pt idx="6">
                  <c:v>124844.682</c:v>
                </c:pt>
                <c:pt idx="7">
                  <c:v>130933.686</c:v>
                </c:pt>
                <c:pt idx="8">
                  <c:v>137839.27619999999</c:v>
                </c:pt>
                <c:pt idx="9">
                  <c:v>128115.4584</c:v>
                </c:pt>
                <c:pt idx="10">
                  <c:v>115244.501</c:v>
                </c:pt>
              </c:numCache>
            </c:numRef>
          </c:val>
        </c:ser>
        <c:dLbls/>
        <c:marker val="1"/>
        <c:axId val="71255552"/>
        <c:axId val="71257088"/>
      </c:lineChart>
      <c:catAx>
        <c:axId val="71255552"/>
        <c:scaling>
          <c:orientation val="minMax"/>
        </c:scaling>
        <c:axPos val="b"/>
        <c:numFmt formatCode="General" sourceLinked="1"/>
        <c:tickLblPos val="nextTo"/>
        <c:crossAx val="71257088"/>
        <c:crosses val="autoZero"/>
        <c:auto val="1"/>
        <c:lblAlgn val="ctr"/>
        <c:lblOffset val="100"/>
      </c:catAx>
      <c:valAx>
        <c:axId val="712570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Federal Funds Commited to</a:t>
                </a:r>
                <a:r>
                  <a:rPr lang="en-US" baseline="0"/>
                  <a:t> General R&amp;D Activities, ($, millions)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125555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545868</xdr:colOff>
      <xdr:row>0</xdr:row>
      <xdr:rowOff>69619</xdr:rowOff>
    </xdr:from>
    <xdr:to>
      <xdr:col>18</xdr:col>
      <xdr:colOff>415636</xdr:colOff>
      <xdr:row>17</xdr:row>
      <xdr:rowOff>35329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36020</xdr:colOff>
      <xdr:row>20</xdr:row>
      <xdr:rowOff>24246</xdr:rowOff>
    </xdr:from>
    <xdr:to>
      <xdr:col>18</xdr:col>
      <xdr:colOff>429491</xdr:colOff>
      <xdr:row>35</xdr:row>
      <xdr:rowOff>54725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538348</xdr:colOff>
      <xdr:row>39</xdr:row>
      <xdr:rowOff>132112</xdr:rowOff>
    </xdr:from>
    <xdr:to>
      <xdr:col>18</xdr:col>
      <xdr:colOff>429492</xdr:colOff>
      <xdr:row>59</xdr:row>
      <xdr:rowOff>47994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sf.gov/statistics/nsf14312/" TargetMode="External"/><Relationship Id="rId1" Type="http://schemas.openxmlformats.org/officeDocument/2006/relationships/hyperlink" Target="http://www.ssti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nsf.gov/statistics/nsf14312/" TargetMode="External"/><Relationship Id="rId1" Type="http://schemas.openxmlformats.org/officeDocument/2006/relationships/hyperlink" Target="http://www.ssti.or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zoomScale="55" zoomScaleNormal="55" workbookViewId="0">
      <selection activeCell="L1" sqref="A1:L1048576"/>
    </sheetView>
  </sheetViews>
  <sheetFormatPr defaultRowHeight="12"/>
  <cols>
    <col min="1" max="1" width="13.7109375" customWidth="1"/>
    <col min="2" max="2" width="12" customWidth="1"/>
    <col min="3" max="7" width="12.140625" customWidth="1"/>
    <col min="8" max="8" width="11.85546875" customWidth="1"/>
    <col min="9" max="9" width="12.140625" customWidth="1"/>
    <col min="10" max="10" width="11.85546875" customWidth="1"/>
    <col min="11" max="11" width="12.140625" customWidth="1"/>
    <col min="12" max="12" width="11.5703125" bestFit="1" customWidth="1"/>
    <col min="13" max="13" width="12.42578125" customWidth="1"/>
    <col min="14" max="14" width="12.140625" customWidth="1"/>
    <col min="15" max="15" width="12.42578125" customWidth="1"/>
  </cols>
  <sheetData>
    <row r="1" spans="1:15" s="84" customFormat="1" ht="20.25">
      <c r="A1" s="82" t="s">
        <v>78</v>
      </c>
      <c r="L1" s="83"/>
    </row>
    <row r="2" spans="1:15" s="84" customFormat="1" ht="20.25">
      <c r="A2" s="82"/>
      <c r="L2" s="83"/>
    </row>
    <row r="3" spans="1:15" s="84" customFormat="1" ht="15">
      <c r="A3" s="85" t="s">
        <v>74</v>
      </c>
      <c r="L3" s="86" t="s">
        <v>75</v>
      </c>
    </row>
    <row r="4" spans="1:15" s="84" customFormat="1" ht="14.25">
      <c r="A4" s="85" t="s">
        <v>76</v>
      </c>
      <c r="L4" s="87" t="s">
        <v>77</v>
      </c>
    </row>
    <row r="5" spans="1:15" s="84" customFormat="1" ht="14.25">
      <c r="A5" s="85"/>
      <c r="L5" s="83"/>
    </row>
    <row r="6" spans="1:15" s="84" customFormat="1" ht="14.25">
      <c r="A6" s="85"/>
      <c r="L6" s="83"/>
    </row>
    <row r="7" spans="1:15" s="84" customFormat="1" ht="15.75" thickBot="1">
      <c r="A7" s="88" t="s">
        <v>78</v>
      </c>
      <c r="L7" s="83"/>
    </row>
    <row r="8" spans="1:15" ht="41.45" customHeight="1" thickBot="1">
      <c r="A8" s="95" t="s">
        <v>73</v>
      </c>
      <c r="B8" s="96">
        <v>2002</v>
      </c>
      <c r="C8" s="96">
        <v>2003</v>
      </c>
      <c r="D8" s="96">
        <v>2004</v>
      </c>
      <c r="E8" s="96">
        <v>2005</v>
      </c>
      <c r="F8" s="96">
        <v>2006</v>
      </c>
      <c r="G8" s="96">
        <v>2007</v>
      </c>
      <c r="H8" s="96">
        <v>2008</v>
      </c>
      <c r="I8" s="96">
        <v>2009</v>
      </c>
      <c r="J8" s="96">
        <v>2010</v>
      </c>
      <c r="K8" s="96">
        <v>2011</v>
      </c>
      <c r="L8" s="96">
        <v>2012</v>
      </c>
      <c r="M8" s="97" t="s">
        <v>19</v>
      </c>
      <c r="N8" s="97" t="s">
        <v>20</v>
      </c>
      <c r="O8" s="98" t="s">
        <v>21</v>
      </c>
    </row>
    <row r="9" spans="1:15">
      <c r="A9" s="89" t="s">
        <v>22</v>
      </c>
      <c r="B9" s="119">
        <v>2910893</v>
      </c>
      <c r="C9" s="119">
        <v>3304290</v>
      </c>
      <c r="D9" s="119">
        <v>3072776</v>
      </c>
      <c r="E9" s="119">
        <v>3135270</v>
      </c>
      <c r="F9" s="119">
        <v>2204603</v>
      </c>
      <c r="G9" s="119">
        <v>2248982</v>
      </c>
      <c r="H9" s="119">
        <v>2784813</v>
      </c>
      <c r="I9" s="119">
        <v>2971150</v>
      </c>
      <c r="J9" s="119">
        <v>3574981.9</v>
      </c>
      <c r="K9" s="119">
        <v>5295260.4000000004</v>
      </c>
      <c r="L9" s="119">
        <v>5162483.0999999996</v>
      </c>
      <c r="M9" s="90">
        <f>(L9-K9)/K9</f>
        <v>-0.03</v>
      </c>
      <c r="N9" s="90">
        <f>(L9-G9)/G9</f>
        <v>1.3</v>
      </c>
      <c r="O9" s="91">
        <f>(L9-B9)/B9</f>
        <v>0.77</v>
      </c>
    </row>
    <row r="10" spans="1:15">
      <c r="A10" s="89" t="s">
        <v>23</v>
      </c>
      <c r="B10" s="119">
        <v>581242</v>
      </c>
      <c r="C10" s="119">
        <v>533311</v>
      </c>
      <c r="D10" s="119">
        <v>588132</v>
      </c>
      <c r="E10" s="119">
        <v>510935</v>
      </c>
      <c r="F10" s="119">
        <v>216908</v>
      </c>
      <c r="G10" s="119">
        <v>271550</v>
      </c>
      <c r="H10" s="119">
        <v>225740</v>
      </c>
      <c r="I10" s="119">
        <v>418008</v>
      </c>
      <c r="J10" s="119">
        <v>293359.09999999998</v>
      </c>
      <c r="K10" s="119">
        <v>202715.2</v>
      </c>
      <c r="L10" s="119">
        <v>165625.9</v>
      </c>
      <c r="M10" s="90">
        <f>(L10-K10)/K10</f>
        <v>-0.18</v>
      </c>
      <c r="N10" s="90">
        <f>(L10-G10)/G10</f>
        <v>-0.39</v>
      </c>
      <c r="O10" s="91">
        <f>(L10-B10)/B10</f>
        <v>-0.72</v>
      </c>
    </row>
    <row r="11" spans="1:15">
      <c r="A11" s="89" t="s">
        <v>24</v>
      </c>
      <c r="B11" s="119">
        <v>2285972</v>
      </c>
      <c r="C11" s="119">
        <v>2423713</v>
      </c>
      <c r="D11" s="119">
        <v>2671442</v>
      </c>
      <c r="E11" s="119">
        <v>2965471</v>
      </c>
      <c r="F11" s="119">
        <v>2463244</v>
      </c>
      <c r="G11" s="119">
        <v>2484955</v>
      </c>
      <c r="H11" s="119">
        <v>2454877</v>
      </c>
      <c r="I11" s="119">
        <v>2919758</v>
      </c>
      <c r="J11" s="119">
        <v>3620466.7</v>
      </c>
      <c r="K11" s="119">
        <v>2947365.2</v>
      </c>
      <c r="L11" s="119">
        <v>2408127.2999999998</v>
      </c>
      <c r="M11" s="90">
        <f>(L11-K11)/K11</f>
        <v>-0.18</v>
      </c>
      <c r="N11" s="90">
        <f>(L11-G11)/G11</f>
        <v>-0.03</v>
      </c>
      <c r="O11" s="91">
        <f>(L11-B11)/B11</f>
        <v>0.05</v>
      </c>
    </row>
    <row r="12" spans="1:15">
      <c r="A12" s="89" t="s">
        <v>25</v>
      </c>
      <c r="B12" s="119">
        <v>154264</v>
      </c>
      <c r="C12" s="119">
        <v>151406</v>
      </c>
      <c r="D12" s="119">
        <v>154373</v>
      </c>
      <c r="E12" s="119">
        <v>165722</v>
      </c>
      <c r="F12" s="119">
        <v>163517</v>
      </c>
      <c r="G12" s="119">
        <v>186315</v>
      </c>
      <c r="H12" s="119">
        <v>151374</v>
      </c>
      <c r="I12" s="119">
        <v>179112</v>
      </c>
      <c r="J12" s="119">
        <v>210255.1</v>
      </c>
      <c r="K12" s="119">
        <v>185010.6</v>
      </c>
      <c r="L12" s="119">
        <v>189738.1</v>
      </c>
      <c r="M12" s="90">
        <f>(L12-K12)/K12</f>
        <v>0.03</v>
      </c>
      <c r="N12" s="90">
        <f>(L12-G12)/G12</f>
        <v>0.02</v>
      </c>
      <c r="O12" s="91">
        <f>(L12-B12)/B12</f>
        <v>0.23</v>
      </c>
    </row>
    <row r="13" spans="1:15">
      <c r="A13" s="89" t="s">
        <v>26</v>
      </c>
      <c r="B13" s="119">
        <v>19722369</v>
      </c>
      <c r="C13" s="119">
        <v>20688935</v>
      </c>
      <c r="D13" s="119">
        <v>20247092</v>
      </c>
      <c r="E13" s="119">
        <v>20936652</v>
      </c>
      <c r="F13" s="119">
        <v>27325325</v>
      </c>
      <c r="G13" s="119">
        <v>27392029</v>
      </c>
      <c r="H13" s="119">
        <v>20229610</v>
      </c>
      <c r="I13" s="119">
        <v>24728784</v>
      </c>
      <c r="J13" s="119">
        <v>28314664.899999999</v>
      </c>
      <c r="K13" s="119">
        <v>23766357.800000001</v>
      </c>
      <c r="L13" s="119">
        <v>18154164.100000001</v>
      </c>
      <c r="M13" s="90">
        <f>(L13-K13)/K13</f>
        <v>-0.24</v>
      </c>
      <c r="N13" s="90">
        <f>(L13-G13)/G13</f>
        <v>-0.34</v>
      </c>
      <c r="O13" s="91">
        <f>(L13-B13)/B13</f>
        <v>-0.08</v>
      </c>
    </row>
    <row r="14" spans="1:15">
      <c r="A14" s="89" t="s">
        <v>27</v>
      </c>
      <c r="B14" s="119">
        <v>1846777</v>
      </c>
      <c r="C14" s="119">
        <v>1832133</v>
      </c>
      <c r="D14" s="119">
        <v>2150935</v>
      </c>
      <c r="E14" s="119">
        <v>2354211</v>
      </c>
      <c r="F14" s="119">
        <v>2286481</v>
      </c>
      <c r="G14" s="119">
        <v>2981287</v>
      </c>
      <c r="H14" s="119">
        <v>2784020</v>
      </c>
      <c r="I14" s="119">
        <v>3982433</v>
      </c>
      <c r="J14" s="119">
        <v>4648313.3</v>
      </c>
      <c r="K14" s="119">
        <v>3956159.9</v>
      </c>
      <c r="L14" s="119">
        <v>3852955.8</v>
      </c>
      <c r="M14" s="90">
        <f>(L14-K14)/K14</f>
        <v>-0.03</v>
      </c>
      <c r="N14" s="90">
        <f>(L14-G14)/G14</f>
        <v>0.28999999999999998</v>
      </c>
      <c r="O14" s="91">
        <f>(L14-B14)/B14</f>
        <v>1.0900000000000001</v>
      </c>
    </row>
    <row r="15" spans="1:15">
      <c r="A15" s="89" t="s">
        <v>28</v>
      </c>
      <c r="B15" s="119">
        <v>2868241</v>
      </c>
      <c r="C15" s="119">
        <v>2116697</v>
      </c>
      <c r="D15" s="119">
        <v>2169388</v>
      </c>
      <c r="E15" s="119">
        <v>2487329</v>
      </c>
      <c r="F15" s="119">
        <v>1950973</v>
      </c>
      <c r="G15" s="119">
        <v>2118708</v>
      </c>
      <c r="H15" s="119">
        <v>1821048</v>
      </c>
      <c r="I15" s="119">
        <v>2215225</v>
      </c>
      <c r="J15" s="119">
        <v>2316652.7000000002</v>
      </c>
      <c r="K15" s="119">
        <v>2519648.9</v>
      </c>
      <c r="L15" s="119">
        <v>2232829.4</v>
      </c>
      <c r="M15" s="90">
        <f>(L15-K15)/K15</f>
        <v>-0.11</v>
      </c>
      <c r="N15" s="90">
        <f>(L15-G15)/G15</f>
        <v>0.05</v>
      </c>
      <c r="O15" s="91">
        <f>(L15-B15)/B15</f>
        <v>-0.22</v>
      </c>
    </row>
    <row r="16" spans="1:15">
      <c r="A16" s="89" t="s">
        <v>29</v>
      </c>
      <c r="B16" s="119">
        <v>81580</v>
      </c>
      <c r="C16" s="119">
        <v>96340</v>
      </c>
      <c r="D16" s="119">
        <v>90355</v>
      </c>
      <c r="E16" s="119">
        <v>94556</v>
      </c>
      <c r="F16" s="119">
        <v>112678</v>
      </c>
      <c r="G16" s="119">
        <v>130620</v>
      </c>
      <c r="H16" s="119">
        <v>144670</v>
      </c>
      <c r="I16" s="119">
        <v>211662</v>
      </c>
      <c r="J16" s="119">
        <v>142561.5</v>
      </c>
      <c r="K16" s="119">
        <v>115096.9</v>
      </c>
      <c r="L16" s="119">
        <v>109518</v>
      </c>
      <c r="M16" s="90">
        <f>(L16-K16)/K16</f>
        <v>-0.05</v>
      </c>
      <c r="N16" s="90">
        <f>(L16-G16)/G16</f>
        <v>-0.16</v>
      </c>
      <c r="O16" s="91">
        <f>(L16-B16)/B16</f>
        <v>0.34</v>
      </c>
    </row>
    <row r="17" spans="1:15">
      <c r="A17" s="89" t="s">
        <v>30</v>
      </c>
      <c r="B17" s="119">
        <v>3198410</v>
      </c>
      <c r="C17" s="119">
        <v>3004264</v>
      </c>
      <c r="D17" s="119">
        <v>3447521</v>
      </c>
      <c r="E17" s="119">
        <v>4195031</v>
      </c>
      <c r="F17" s="119">
        <v>4299090</v>
      </c>
      <c r="G17" s="119">
        <v>4351148</v>
      </c>
      <c r="H17" s="119">
        <v>17613981</v>
      </c>
      <c r="I17" s="119">
        <v>4382192</v>
      </c>
      <c r="J17" s="119">
        <v>4255044.0999999996</v>
      </c>
      <c r="K17" s="119">
        <v>3244864.1</v>
      </c>
      <c r="L17" s="119">
        <v>3469521.7</v>
      </c>
      <c r="M17" s="90">
        <f>(L17-K17)/K17</f>
        <v>7.0000000000000007E-2</v>
      </c>
      <c r="N17" s="90">
        <f>(L17-G17)/G17</f>
        <v>-0.2</v>
      </c>
      <c r="O17" s="91">
        <f>(L17-B17)/B17</f>
        <v>0.08</v>
      </c>
    </row>
    <row r="18" spans="1:15">
      <c r="A18" s="89" t="s">
        <v>31</v>
      </c>
      <c r="B18" s="119">
        <v>2738158</v>
      </c>
      <c r="C18" s="119">
        <v>3027123</v>
      </c>
      <c r="D18" s="119">
        <v>3385899</v>
      </c>
      <c r="E18" s="119">
        <v>2697008</v>
      </c>
      <c r="F18" s="119">
        <v>3348075</v>
      </c>
      <c r="G18" s="119">
        <v>4089589</v>
      </c>
      <c r="H18" s="119">
        <v>2303269</v>
      </c>
      <c r="I18" s="119">
        <v>3265979</v>
      </c>
      <c r="J18" s="119">
        <v>3282979.4</v>
      </c>
      <c r="K18" s="119">
        <v>2572256.1</v>
      </c>
      <c r="L18" s="119">
        <v>2403765.7999999998</v>
      </c>
      <c r="M18" s="90">
        <f>(L18-K18)/K18</f>
        <v>-7.0000000000000007E-2</v>
      </c>
      <c r="N18" s="90">
        <f>(L18-G18)/G18</f>
        <v>-0.41</v>
      </c>
      <c r="O18" s="91">
        <f>(L18-B18)/B18</f>
        <v>-0.12</v>
      </c>
    </row>
    <row r="19" spans="1:15">
      <c r="A19" s="89" t="s">
        <v>32</v>
      </c>
      <c r="B19" s="119">
        <v>2246939</v>
      </c>
      <c r="C19" s="119">
        <v>2140543</v>
      </c>
      <c r="D19" s="119">
        <v>1922874</v>
      </c>
      <c r="E19" s="119">
        <v>2280508</v>
      </c>
      <c r="F19" s="119">
        <v>1879459</v>
      </c>
      <c r="G19" s="119">
        <v>1817863</v>
      </c>
      <c r="H19" s="119">
        <v>1422027</v>
      </c>
      <c r="I19" s="119">
        <v>1759541</v>
      </c>
      <c r="J19" s="119">
        <v>1578427.5</v>
      </c>
      <c r="K19" s="119">
        <v>1467224.3</v>
      </c>
      <c r="L19" s="119">
        <v>1184160.1000000001</v>
      </c>
      <c r="M19" s="90">
        <f>(L19-K19)/K19</f>
        <v>-0.19</v>
      </c>
      <c r="N19" s="90">
        <f>(L19-G19)/G19</f>
        <v>-0.35</v>
      </c>
      <c r="O19" s="91">
        <f>(L19-B19)/B19</f>
        <v>-0.47</v>
      </c>
    </row>
    <row r="20" spans="1:15">
      <c r="A20" s="89" t="s">
        <v>33</v>
      </c>
      <c r="B20" s="119">
        <v>434694</v>
      </c>
      <c r="C20" s="119">
        <v>415867</v>
      </c>
      <c r="D20" s="119">
        <v>495228</v>
      </c>
      <c r="E20" s="119">
        <v>644105</v>
      </c>
      <c r="F20" s="119">
        <v>385853</v>
      </c>
      <c r="G20" s="119">
        <v>387193</v>
      </c>
      <c r="H20" s="119">
        <v>350870</v>
      </c>
      <c r="I20" s="119">
        <v>403948</v>
      </c>
      <c r="J20" s="119">
        <v>427546.8</v>
      </c>
      <c r="K20" s="119">
        <v>426894.6</v>
      </c>
      <c r="L20" s="119">
        <v>397924.7</v>
      </c>
      <c r="M20" s="90">
        <f>(L20-K20)/K20</f>
        <v>-7.0000000000000007E-2</v>
      </c>
      <c r="N20" s="90">
        <f>(L20-G20)/G20</f>
        <v>0.03</v>
      </c>
      <c r="O20" s="91">
        <f>(L20-B20)/B20</f>
        <v>-0.08</v>
      </c>
    </row>
    <row r="21" spans="1:15">
      <c r="A21" s="89" t="s">
        <v>34</v>
      </c>
      <c r="B21" s="119">
        <v>248205</v>
      </c>
      <c r="C21" s="119">
        <v>224860</v>
      </c>
      <c r="D21" s="119">
        <v>311137</v>
      </c>
      <c r="E21" s="119">
        <v>313319</v>
      </c>
      <c r="F21" s="119">
        <v>307045</v>
      </c>
      <c r="G21" s="119">
        <v>296146</v>
      </c>
      <c r="H21" s="119">
        <v>361285</v>
      </c>
      <c r="I21" s="119">
        <v>400520</v>
      </c>
      <c r="J21" s="119">
        <v>504215.2</v>
      </c>
      <c r="K21" s="119">
        <v>461142.7</v>
      </c>
      <c r="L21" s="119">
        <v>487897.1</v>
      </c>
      <c r="M21" s="90">
        <f>(L21-K21)/K21</f>
        <v>0.06</v>
      </c>
      <c r="N21" s="90">
        <f>(L21-G21)/G21</f>
        <v>0.65</v>
      </c>
      <c r="O21" s="91">
        <f>(L21-B21)/B21</f>
        <v>0.97</v>
      </c>
    </row>
    <row r="22" spans="1:15">
      <c r="A22" s="89" t="s">
        <v>35</v>
      </c>
      <c r="B22" s="119">
        <v>1829331</v>
      </c>
      <c r="C22" s="119">
        <v>2056797</v>
      </c>
      <c r="D22" s="119">
        <v>2002970</v>
      </c>
      <c r="E22" s="119">
        <v>2232528</v>
      </c>
      <c r="F22" s="119">
        <v>2088043</v>
      </c>
      <c r="G22" s="119">
        <v>2234249</v>
      </c>
      <c r="H22" s="119">
        <v>2230226</v>
      </c>
      <c r="I22" s="119">
        <v>2939021</v>
      </c>
      <c r="J22" s="119">
        <v>2912546.5</v>
      </c>
      <c r="K22" s="119">
        <v>2993498</v>
      </c>
      <c r="L22" s="119">
        <v>2644513.1</v>
      </c>
      <c r="M22" s="90">
        <f>(L22-K22)/K22</f>
        <v>-0.12</v>
      </c>
      <c r="N22" s="90">
        <f>(L22-G22)/G22</f>
        <v>0.18</v>
      </c>
      <c r="O22" s="91">
        <f>(L22-B22)/B22</f>
        <v>0.45</v>
      </c>
    </row>
    <row r="23" spans="1:15">
      <c r="A23" s="89" t="s">
        <v>36</v>
      </c>
      <c r="B23" s="119">
        <v>549517</v>
      </c>
      <c r="C23" s="119">
        <v>586018</v>
      </c>
      <c r="D23" s="119">
        <v>564426</v>
      </c>
      <c r="E23" s="119">
        <v>571003</v>
      </c>
      <c r="F23" s="119">
        <v>585936</v>
      </c>
      <c r="G23" s="119">
        <v>600721</v>
      </c>
      <c r="H23" s="119">
        <v>675760</v>
      </c>
      <c r="I23" s="119">
        <v>1059626</v>
      </c>
      <c r="J23" s="119">
        <v>1023625.6</v>
      </c>
      <c r="K23" s="119">
        <v>909639.1</v>
      </c>
      <c r="L23" s="119">
        <v>840455.6</v>
      </c>
      <c r="M23" s="90">
        <f>(L23-K23)/K23</f>
        <v>-0.08</v>
      </c>
      <c r="N23" s="90">
        <f>(L23-G23)/G23</f>
        <v>0.4</v>
      </c>
      <c r="O23" s="91">
        <f>(L23-B23)/B23</f>
        <v>0.53</v>
      </c>
    </row>
    <row r="24" spans="1:15">
      <c r="A24" s="89" t="s">
        <v>37</v>
      </c>
      <c r="B24" s="119">
        <v>479787</v>
      </c>
      <c r="C24" s="119">
        <v>529487</v>
      </c>
      <c r="D24" s="119">
        <v>645304</v>
      </c>
      <c r="E24" s="119">
        <v>519622</v>
      </c>
      <c r="F24" s="119">
        <v>610958</v>
      </c>
      <c r="G24" s="119">
        <v>726836</v>
      </c>
      <c r="H24" s="119">
        <v>646114</v>
      </c>
      <c r="I24" s="119">
        <v>660195</v>
      </c>
      <c r="J24" s="119">
        <v>937438.8</v>
      </c>
      <c r="K24" s="119">
        <v>702406.7</v>
      </c>
      <c r="L24" s="119">
        <v>621265.4</v>
      </c>
      <c r="M24" s="90">
        <f>(L24-K24)/K24</f>
        <v>-0.12</v>
      </c>
      <c r="N24" s="90">
        <f>(L24-G24)/G24</f>
        <v>-0.15</v>
      </c>
      <c r="O24" s="91">
        <f>(L24-B24)/B24</f>
        <v>0.28999999999999998</v>
      </c>
    </row>
    <row r="25" spans="1:15">
      <c r="A25" s="89" t="s">
        <v>38</v>
      </c>
      <c r="B25" s="119">
        <v>296082</v>
      </c>
      <c r="C25" s="119">
        <v>270594</v>
      </c>
      <c r="D25" s="119">
        <v>288766</v>
      </c>
      <c r="E25" s="119">
        <v>368011</v>
      </c>
      <c r="F25" s="119">
        <v>294756</v>
      </c>
      <c r="G25" s="119">
        <v>319377</v>
      </c>
      <c r="H25" s="119">
        <v>300819</v>
      </c>
      <c r="I25" s="119">
        <v>403343</v>
      </c>
      <c r="J25" s="119">
        <v>360185.2</v>
      </c>
      <c r="K25" s="119">
        <v>372209.7</v>
      </c>
      <c r="L25" s="119">
        <v>237127.9</v>
      </c>
      <c r="M25" s="90">
        <f>(L25-K25)/K25</f>
        <v>-0.36</v>
      </c>
      <c r="N25" s="90">
        <f>(L25-G25)/G25</f>
        <v>-0.26</v>
      </c>
      <c r="O25" s="91">
        <f>(L25-B25)/B25</f>
        <v>-0.2</v>
      </c>
    </row>
    <row r="26" spans="1:15">
      <c r="A26" s="89" t="s">
        <v>39</v>
      </c>
      <c r="B26" s="119">
        <v>322406</v>
      </c>
      <c r="C26" s="119">
        <v>249717</v>
      </c>
      <c r="D26" s="119">
        <v>259152</v>
      </c>
      <c r="E26" s="119">
        <v>321556</v>
      </c>
      <c r="F26" s="119">
        <v>247274</v>
      </c>
      <c r="G26" s="119">
        <v>222972</v>
      </c>
      <c r="H26" s="119">
        <v>258065</v>
      </c>
      <c r="I26" s="119">
        <v>320910</v>
      </c>
      <c r="J26" s="119">
        <v>309197.09999999998</v>
      </c>
      <c r="K26" s="119">
        <v>246576.6</v>
      </c>
      <c r="L26" s="119">
        <v>316569.8</v>
      </c>
      <c r="M26" s="90">
        <f>(L26-K26)/K26</f>
        <v>0.28000000000000003</v>
      </c>
      <c r="N26" s="90">
        <f>(L26-G26)/G26</f>
        <v>0.42</v>
      </c>
      <c r="O26" s="91">
        <f>(L26-B26)/B26</f>
        <v>-0.02</v>
      </c>
    </row>
    <row r="27" spans="1:15">
      <c r="A27" s="89" t="s">
        <v>40</v>
      </c>
      <c r="B27" s="119">
        <v>468571</v>
      </c>
      <c r="C27" s="119">
        <v>510250</v>
      </c>
      <c r="D27" s="119">
        <v>463971</v>
      </c>
      <c r="E27" s="119">
        <v>459107</v>
      </c>
      <c r="F27" s="119">
        <v>359377</v>
      </c>
      <c r="G27" s="119">
        <v>425632</v>
      </c>
      <c r="H27" s="119">
        <v>408924</v>
      </c>
      <c r="I27" s="119">
        <v>424054</v>
      </c>
      <c r="J27" s="119">
        <v>359192.2</v>
      </c>
      <c r="K27" s="119">
        <v>612182.9</v>
      </c>
      <c r="L27" s="119">
        <v>314979.7</v>
      </c>
      <c r="M27" s="90">
        <f>(L27-K27)/K27</f>
        <v>-0.49</v>
      </c>
      <c r="N27" s="90">
        <f>(L27-G27)/G27</f>
        <v>-0.26</v>
      </c>
      <c r="O27" s="91">
        <f>(L27-B27)/B27</f>
        <v>-0.33</v>
      </c>
    </row>
    <row r="28" spans="1:15">
      <c r="A28" s="89" t="s">
        <v>41</v>
      </c>
      <c r="B28" s="119">
        <v>263670</v>
      </c>
      <c r="C28" s="119">
        <v>167634</v>
      </c>
      <c r="D28" s="119">
        <v>215066</v>
      </c>
      <c r="E28" s="119">
        <v>295972</v>
      </c>
      <c r="F28" s="119">
        <v>232953</v>
      </c>
      <c r="G28" s="119">
        <v>380584</v>
      </c>
      <c r="H28" s="119">
        <v>168803</v>
      </c>
      <c r="I28" s="119">
        <v>189761</v>
      </c>
      <c r="J28" s="119">
        <v>164490.20000000001</v>
      </c>
      <c r="K28" s="119">
        <v>181440.9</v>
      </c>
      <c r="L28" s="119">
        <v>247893</v>
      </c>
      <c r="M28" s="90">
        <f>(L28-K28)/K28</f>
        <v>0.37</v>
      </c>
      <c r="N28" s="90">
        <f>(L28-G28)/G28</f>
        <v>-0.35</v>
      </c>
      <c r="O28" s="91">
        <f>(L28-B28)/B28</f>
        <v>-0.06</v>
      </c>
    </row>
    <row r="29" spans="1:15">
      <c r="A29" s="89" t="s">
        <v>42</v>
      </c>
      <c r="B29" s="119">
        <v>7630287</v>
      </c>
      <c r="C29" s="119">
        <v>8133291</v>
      </c>
      <c r="D29" s="119">
        <v>13081288</v>
      </c>
      <c r="E29" s="119">
        <v>13015972</v>
      </c>
      <c r="F29" s="119">
        <v>12997156</v>
      </c>
      <c r="G29" s="119">
        <v>12062873</v>
      </c>
      <c r="H29" s="119">
        <v>13574817</v>
      </c>
      <c r="I29" s="119">
        <v>16006460</v>
      </c>
      <c r="J29" s="119">
        <v>17016270.699999999</v>
      </c>
      <c r="K29" s="119">
        <v>16155528.300000001</v>
      </c>
      <c r="L29" s="119">
        <v>15833132.9</v>
      </c>
      <c r="M29" s="90">
        <f>(L29-K29)/K29</f>
        <v>-0.02</v>
      </c>
      <c r="N29" s="90">
        <f>(L29-G29)/G29</f>
        <v>0.31</v>
      </c>
      <c r="O29" s="91">
        <f>(L29-B29)/B29</f>
        <v>1.08</v>
      </c>
    </row>
    <row r="30" spans="1:15">
      <c r="A30" s="89" t="s">
        <v>43</v>
      </c>
      <c r="B30" s="119">
        <v>4944933</v>
      </c>
      <c r="C30" s="119">
        <v>5725106</v>
      </c>
      <c r="D30" s="119">
        <v>5985180</v>
      </c>
      <c r="E30" s="119">
        <v>6682416</v>
      </c>
      <c r="F30" s="119">
        <v>6924929</v>
      </c>
      <c r="G30" s="119">
        <v>7561638</v>
      </c>
      <c r="H30" s="119">
        <v>6897021</v>
      </c>
      <c r="I30" s="119">
        <v>8308321</v>
      </c>
      <c r="J30" s="119">
        <v>8850130.4000000004</v>
      </c>
      <c r="K30" s="119">
        <v>7789148.2000000002</v>
      </c>
      <c r="L30" s="119">
        <v>6307318</v>
      </c>
      <c r="M30" s="90">
        <f>(L30-K30)/K30</f>
        <v>-0.19</v>
      </c>
      <c r="N30" s="90">
        <f>(L30-G30)/G30</f>
        <v>-0.17</v>
      </c>
      <c r="O30" s="91">
        <f>(L30-B30)/B30</f>
        <v>0.28000000000000003</v>
      </c>
    </row>
    <row r="31" spans="1:15">
      <c r="A31" s="89" t="s">
        <v>44</v>
      </c>
      <c r="B31" s="119">
        <v>1259194</v>
      </c>
      <c r="C31" s="119">
        <v>1710130</v>
      </c>
      <c r="D31" s="119">
        <v>1125719</v>
      </c>
      <c r="E31" s="119">
        <v>1180338</v>
      </c>
      <c r="F31" s="119">
        <v>1703771</v>
      </c>
      <c r="G31" s="119">
        <v>1728641</v>
      </c>
      <c r="H31" s="119">
        <v>1867835</v>
      </c>
      <c r="I31" s="119">
        <v>2410673</v>
      </c>
      <c r="J31" s="119">
        <v>2554698.5</v>
      </c>
      <c r="K31" s="119">
        <v>2156949.1</v>
      </c>
      <c r="L31" s="119">
        <v>2230260</v>
      </c>
      <c r="M31" s="90">
        <f>(L31-K31)/K31</f>
        <v>0.03</v>
      </c>
      <c r="N31" s="90">
        <f>(L31-G31)/G31</f>
        <v>0.28999999999999998</v>
      </c>
      <c r="O31" s="91">
        <f>(L31-B31)/B31</f>
        <v>0.77</v>
      </c>
    </row>
    <row r="32" spans="1:15">
      <c r="A32" s="89" t="s">
        <v>45</v>
      </c>
      <c r="B32" s="119">
        <v>1160969</v>
      </c>
      <c r="C32" s="119">
        <v>870426</v>
      </c>
      <c r="D32" s="119">
        <v>836941</v>
      </c>
      <c r="E32" s="119">
        <v>772599</v>
      </c>
      <c r="F32" s="119">
        <v>1242395</v>
      </c>
      <c r="G32" s="119">
        <v>1391478</v>
      </c>
      <c r="H32" s="119">
        <v>1393941</v>
      </c>
      <c r="I32" s="119">
        <v>1551387</v>
      </c>
      <c r="J32" s="119">
        <v>1086654.3999999999</v>
      </c>
      <c r="K32" s="119">
        <v>973293.3</v>
      </c>
      <c r="L32" s="119">
        <v>963224.2</v>
      </c>
      <c r="M32" s="90">
        <f>(L32-K32)/K32</f>
        <v>-0.01</v>
      </c>
      <c r="N32" s="90">
        <f>(L32-G32)/G32</f>
        <v>-0.31</v>
      </c>
      <c r="O32" s="91">
        <f>(L32-B32)/B32</f>
        <v>-0.17</v>
      </c>
    </row>
    <row r="33" spans="1:15">
      <c r="A33" s="89" t="s">
        <v>46</v>
      </c>
      <c r="B33" s="119">
        <v>671117</v>
      </c>
      <c r="C33" s="119">
        <v>1205364</v>
      </c>
      <c r="D33" s="119">
        <v>1609752</v>
      </c>
      <c r="E33" s="119">
        <v>449300</v>
      </c>
      <c r="F33" s="119">
        <v>575361</v>
      </c>
      <c r="G33" s="119">
        <v>453296</v>
      </c>
      <c r="H33" s="119">
        <v>438277</v>
      </c>
      <c r="I33" s="119">
        <v>393577</v>
      </c>
      <c r="J33" s="119">
        <v>499238.6</v>
      </c>
      <c r="K33" s="119">
        <v>610041.4</v>
      </c>
      <c r="L33" s="119">
        <v>556199.6</v>
      </c>
      <c r="M33" s="90">
        <f>(L33-K33)/K33</f>
        <v>-0.09</v>
      </c>
      <c r="N33" s="90">
        <f>(L33-G33)/G33</f>
        <v>0.23</v>
      </c>
      <c r="O33" s="91">
        <f>(L33-B33)/B33</f>
        <v>-0.17</v>
      </c>
    </row>
    <row r="34" spans="1:15">
      <c r="A34" s="89" t="s">
        <v>47</v>
      </c>
      <c r="B34" s="119">
        <v>1246323</v>
      </c>
      <c r="C34" s="119">
        <v>1370621</v>
      </c>
      <c r="D34" s="119">
        <v>3063521</v>
      </c>
      <c r="E34" s="119">
        <v>4212948</v>
      </c>
      <c r="F34" s="119">
        <v>1321897</v>
      </c>
      <c r="G34" s="119">
        <v>1221880</v>
      </c>
      <c r="H34" s="119">
        <v>1113168</v>
      </c>
      <c r="I34" s="119">
        <v>1217637</v>
      </c>
      <c r="J34" s="119">
        <v>1181584.8</v>
      </c>
      <c r="K34" s="119">
        <v>1197458.7</v>
      </c>
      <c r="L34" s="119">
        <v>1136552.5</v>
      </c>
      <c r="M34" s="90">
        <f>(L34-K34)/K34</f>
        <v>-0.05</v>
      </c>
      <c r="N34" s="90">
        <f>(L34-G34)/G34</f>
        <v>-7.0000000000000007E-2</v>
      </c>
      <c r="O34" s="91">
        <f>(L34-B34)/B34</f>
        <v>-0.09</v>
      </c>
    </row>
    <row r="35" spans="1:15">
      <c r="A35" s="89" t="s">
        <v>48</v>
      </c>
      <c r="B35" s="119">
        <v>121688</v>
      </c>
      <c r="C35" s="119">
        <v>137724</v>
      </c>
      <c r="D35" s="119">
        <v>192171</v>
      </c>
      <c r="E35" s="119">
        <v>188383</v>
      </c>
      <c r="F35" s="119">
        <v>157877</v>
      </c>
      <c r="G35" s="119">
        <v>654997</v>
      </c>
      <c r="H35" s="119">
        <v>160379</v>
      </c>
      <c r="I35" s="119">
        <v>171452</v>
      </c>
      <c r="J35" s="119">
        <v>162543.70000000001</v>
      </c>
      <c r="K35" s="119">
        <v>182102.5</v>
      </c>
      <c r="L35" s="119">
        <v>190191.2</v>
      </c>
      <c r="M35" s="90">
        <f>(L35-K35)/K35</f>
        <v>0.04</v>
      </c>
      <c r="N35" s="90">
        <f>(L35-G35)/G35</f>
        <v>-0.71</v>
      </c>
      <c r="O35" s="91">
        <f>(L35-B35)/B35</f>
        <v>0.56000000000000005</v>
      </c>
    </row>
    <row r="36" spans="1:15">
      <c r="A36" s="89" t="s">
        <v>49</v>
      </c>
      <c r="B36" s="119">
        <v>158600</v>
      </c>
      <c r="C36" s="119">
        <v>168707</v>
      </c>
      <c r="D36" s="119">
        <v>211970</v>
      </c>
      <c r="E36" s="119">
        <v>193099</v>
      </c>
      <c r="F36" s="119">
        <v>178827</v>
      </c>
      <c r="G36" s="119">
        <v>230738</v>
      </c>
      <c r="H36" s="119">
        <v>205604</v>
      </c>
      <c r="I36" s="119">
        <v>219772</v>
      </c>
      <c r="J36" s="119">
        <v>262001.8</v>
      </c>
      <c r="K36" s="119">
        <v>262929.09999999998</v>
      </c>
      <c r="L36" s="119">
        <v>262459.5</v>
      </c>
      <c r="M36" s="90">
        <f>(L36-K36)/K36</f>
        <v>0</v>
      </c>
      <c r="N36" s="90">
        <f>(L36-G36)/G36</f>
        <v>0.14000000000000001</v>
      </c>
      <c r="O36" s="91">
        <f>(L36-B36)/B36</f>
        <v>0.65</v>
      </c>
    </row>
    <row r="37" spans="1:15">
      <c r="A37" s="89" t="s">
        <v>50</v>
      </c>
      <c r="B37" s="119">
        <v>359009</v>
      </c>
      <c r="C37" s="119">
        <v>431332</v>
      </c>
      <c r="D37" s="119">
        <v>562591</v>
      </c>
      <c r="E37" s="119">
        <v>600428</v>
      </c>
      <c r="F37" s="119">
        <v>477072</v>
      </c>
      <c r="G37" s="119">
        <v>353500</v>
      </c>
      <c r="H37" s="119">
        <v>316965</v>
      </c>
      <c r="I37" s="119">
        <v>493357</v>
      </c>
      <c r="J37" s="119">
        <v>381634.9</v>
      </c>
      <c r="K37" s="119">
        <v>482238</v>
      </c>
      <c r="L37" s="119">
        <v>482806.7</v>
      </c>
      <c r="M37" s="90">
        <f>(L37-K37)/K37</f>
        <v>0</v>
      </c>
      <c r="N37" s="90">
        <f>(L37-G37)/G37</f>
        <v>0.37</v>
      </c>
      <c r="O37" s="91">
        <f>(L37-B37)/B37</f>
        <v>0.34</v>
      </c>
    </row>
    <row r="38" spans="1:15">
      <c r="A38" s="89" t="s">
        <v>51</v>
      </c>
      <c r="B38" s="119">
        <v>313601</v>
      </c>
      <c r="C38" s="119">
        <v>514736</v>
      </c>
      <c r="D38" s="119">
        <v>428746</v>
      </c>
      <c r="E38" s="119">
        <v>517238</v>
      </c>
      <c r="F38" s="119">
        <v>404380</v>
      </c>
      <c r="G38" s="119">
        <v>341037</v>
      </c>
      <c r="H38" s="119">
        <v>295119</v>
      </c>
      <c r="I38" s="119">
        <v>421373</v>
      </c>
      <c r="J38" s="119">
        <v>361575.9</v>
      </c>
      <c r="K38" s="119">
        <v>407596.5</v>
      </c>
      <c r="L38" s="119">
        <v>492718.6</v>
      </c>
      <c r="M38" s="90">
        <f>(L38-K38)/K38</f>
        <v>0.21</v>
      </c>
      <c r="N38" s="90">
        <f>(L38-G38)/G38</f>
        <v>0.44</v>
      </c>
      <c r="O38" s="91">
        <f>(L38-B38)/B38</f>
        <v>0.56999999999999995</v>
      </c>
    </row>
    <row r="39" spans="1:15">
      <c r="A39" s="89" t="s">
        <v>52</v>
      </c>
      <c r="B39" s="119">
        <v>2138342</v>
      </c>
      <c r="C39" s="119">
        <v>2160052</v>
      </c>
      <c r="D39" s="119">
        <v>2324227</v>
      </c>
      <c r="E39" s="119">
        <v>2575880</v>
      </c>
      <c r="F39" s="119">
        <v>2229624</v>
      </c>
      <c r="G39" s="119">
        <v>2282125</v>
      </c>
      <c r="H39" s="119">
        <v>2246047</v>
      </c>
      <c r="I39" s="119">
        <v>2536832</v>
      </c>
      <c r="J39" s="119">
        <v>2927424.5</v>
      </c>
      <c r="K39" s="119">
        <v>2622722.7999999998</v>
      </c>
      <c r="L39" s="119">
        <v>2219074.9</v>
      </c>
      <c r="M39" s="90">
        <f>(L39-K39)/K39</f>
        <v>-0.15</v>
      </c>
      <c r="N39" s="90">
        <f>(L39-G39)/G39</f>
        <v>-0.03</v>
      </c>
      <c r="O39" s="91">
        <f>(L39-B39)/B39</f>
        <v>0.04</v>
      </c>
    </row>
    <row r="40" spans="1:15">
      <c r="A40" s="89" t="s">
        <v>53</v>
      </c>
      <c r="B40" s="119">
        <v>3004829</v>
      </c>
      <c r="C40" s="119">
        <v>3278014</v>
      </c>
      <c r="D40" s="119">
        <v>3632533</v>
      </c>
      <c r="E40" s="119">
        <v>3776704</v>
      </c>
      <c r="F40" s="119">
        <v>3425815</v>
      </c>
      <c r="G40" s="119">
        <v>3507223</v>
      </c>
      <c r="H40" s="119">
        <v>3687479</v>
      </c>
      <c r="I40" s="119">
        <v>3674940</v>
      </c>
      <c r="J40" s="119">
        <v>3528496.6</v>
      </c>
      <c r="K40" s="119">
        <v>3553014.5</v>
      </c>
      <c r="L40" s="119">
        <v>3432825.5</v>
      </c>
      <c r="M40" s="90">
        <f>(L40-K40)/K40</f>
        <v>-0.03</v>
      </c>
      <c r="N40" s="90">
        <f>(L40-G40)/G40</f>
        <v>-0.02</v>
      </c>
      <c r="O40" s="91">
        <f>(L40-B40)/B40</f>
        <v>0.14000000000000001</v>
      </c>
    </row>
    <row r="41" spans="1:15">
      <c r="A41" s="89" t="s">
        <v>54</v>
      </c>
      <c r="B41" s="119">
        <v>3949776</v>
      </c>
      <c r="C41" s="119">
        <v>4471682</v>
      </c>
      <c r="D41" s="119">
        <v>4576666</v>
      </c>
      <c r="E41" s="119">
        <v>5417206</v>
      </c>
      <c r="F41" s="119">
        <v>5468923</v>
      </c>
      <c r="G41" s="119">
        <v>5447937</v>
      </c>
      <c r="H41" s="119">
        <v>4732903</v>
      </c>
      <c r="I41" s="119">
        <v>6444793</v>
      </c>
      <c r="J41" s="119">
        <v>5911890</v>
      </c>
      <c r="K41" s="119">
        <v>5252630.3</v>
      </c>
      <c r="L41" s="119">
        <v>4913465.3</v>
      </c>
      <c r="M41" s="90">
        <f>(L41-K41)/K41</f>
        <v>-0.06</v>
      </c>
      <c r="N41" s="90">
        <f>(L41-G41)/G41</f>
        <v>-0.1</v>
      </c>
      <c r="O41" s="91">
        <f>(L41-B41)/B41</f>
        <v>0.24</v>
      </c>
    </row>
    <row r="42" spans="1:15">
      <c r="A42" s="89" t="s">
        <v>55</v>
      </c>
      <c r="B42" s="119">
        <v>1401586</v>
      </c>
      <c r="C42" s="119">
        <v>1643540</v>
      </c>
      <c r="D42" s="119">
        <v>1704621</v>
      </c>
      <c r="E42" s="119">
        <v>1814565</v>
      </c>
      <c r="F42" s="119">
        <v>1775409</v>
      </c>
      <c r="G42" s="119">
        <v>1831482</v>
      </c>
      <c r="H42" s="119">
        <v>1777461</v>
      </c>
      <c r="I42" s="119">
        <v>2025517</v>
      </c>
      <c r="J42" s="119">
        <v>2187831.5</v>
      </c>
      <c r="K42" s="119">
        <v>2069116.8</v>
      </c>
      <c r="L42" s="119">
        <v>1932917.8</v>
      </c>
      <c r="M42" s="90">
        <f>(L42-K42)/K42</f>
        <v>-7.0000000000000007E-2</v>
      </c>
      <c r="N42" s="90">
        <f>(L42-G42)/G42</f>
        <v>0.06</v>
      </c>
      <c r="O42" s="91">
        <f>(L42-B42)/B42</f>
        <v>0.38</v>
      </c>
    </row>
    <row r="43" spans="1:15">
      <c r="A43" s="89" t="s">
        <v>56</v>
      </c>
      <c r="B43" s="119">
        <v>106393</v>
      </c>
      <c r="C43" s="119">
        <v>107481</v>
      </c>
      <c r="D43" s="119">
        <v>108573</v>
      </c>
      <c r="E43" s="119">
        <v>122295</v>
      </c>
      <c r="F43" s="119">
        <v>118149</v>
      </c>
      <c r="G43" s="119">
        <v>115779</v>
      </c>
      <c r="H43" s="119">
        <v>98999</v>
      </c>
      <c r="I43" s="119">
        <v>103019</v>
      </c>
      <c r="J43" s="119">
        <v>125452.9</v>
      </c>
      <c r="K43" s="119">
        <v>118061.4</v>
      </c>
      <c r="L43" s="119">
        <v>88778.1</v>
      </c>
      <c r="M43" s="90">
        <f>(L43-K43)/K43</f>
        <v>-0.25</v>
      </c>
      <c r="N43" s="90">
        <f>(L43-G43)/G43</f>
        <v>-0.23</v>
      </c>
      <c r="O43" s="91">
        <f>(L43-B43)/B43</f>
        <v>-0.17</v>
      </c>
    </row>
    <row r="44" spans="1:15">
      <c r="A44" s="89" t="s">
        <v>57</v>
      </c>
      <c r="B44" s="119">
        <v>2436666</v>
      </c>
      <c r="C44" s="119">
        <v>2993429</v>
      </c>
      <c r="D44" s="119">
        <v>2813647</v>
      </c>
      <c r="E44" s="119">
        <v>2987513</v>
      </c>
      <c r="F44" s="119">
        <v>2740933</v>
      </c>
      <c r="G44" s="119">
        <v>3682365</v>
      </c>
      <c r="H44" s="119">
        <v>2597089</v>
      </c>
      <c r="I44" s="119">
        <v>3848846</v>
      </c>
      <c r="J44" s="119">
        <v>4199310.4000000004</v>
      </c>
      <c r="K44" s="119">
        <v>3609891.3</v>
      </c>
      <c r="L44" s="119">
        <v>3497929.2</v>
      </c>
      <c r="M44" s="90">
        <f>(L44-K44)/K44</f>
        <v>-0.03</v>
      </c>
      <c r="N44" s="90">
        <f>(L44-G44)/G44</f>
        <v>-0.05</v>
      </c>
      <c r="O44" s="91">
        <f>(L44-B44)/B44</f>
        <v>0.44</v>
      </c>
    </row>
    <row r="45" spans="1:15">
      <c r="A45" s="89" t="s">
        <v>58</v>
      </c>
      <c r="B45" s="119">
        <v>280422</v>
      </c>
      <c r="C45" s="119">
        <v>584644</v>
      </c>
      <c r="D45" s="119">
        <v>516083</v>
      </c>
      <c r="E45" s="119">
        <v>404904</v>
      </c>
      <c r="F45" s="119">
        <v>272034</v>
      </c>
      <c r="G45" s="119">
        <v>255744</v>
      </c>
      <c r="H45" s="119">
        <v>273521</v>
      </c>
      <c r="I45" s="119">
        <v>356281</v>
      </c>
      <c r="J45" s="119">
        <v>448565.5</v>
      </c>
      <c r="K45" s="119">
        <v>475595.9</v>
      </c>
      <c r="L45" s="119">
        <v>460455.8</v>
      </c>
      <c r="M45" s="90">
        <f>(L45-K45)/K45</f>
        <v>-0.03</v>
      </c>
      <c r="N45" s="90">
        <f>(L45-G45)/G45</f>
        <v>0.8</v>
      </c>
      <c r="O45" s="91">
        <f>(L45-B45)/B45</f>
        <v>0.64</v>
      </c>
    </row>
    <row r="46" spans="1:15">
      <c r="A46" s="89" t="s">
        <v>59</v>
      </c>
      <c r="B46" s="119">
        <v>511287</v>
      </c>
      <c r="C46" s="119">
        <v>522480</v>
      </c>
      <c r="D46" s="119">
        <v>511892</v>
      </c>
      <c r="E46" s="119">
        <v>654091</v>
      </c>
      <c r="F46" s="119">
        <v>512927</v>
      </c>
      <c r="G46" s="119">
        <v>510526</v>
      </c>
      <c r="H46" s="119">
        <v>583995</v>
      </c>
      <c r="I46" s="119">
        <v>636333</v>
      </c>
      <c r="J46" s="119">
        <v>711147</v>
      </c>
      <c r="K46" s="119">
        <v>729170.1</v>
      </c>
      <c r="L46" s="119">
        <v>641707.30000000005</v>
      </c>
      <c r="M46" s="90">
        <f>(L46-K46)/K46</f>
        <v>-0.12</v>
      </c>
      <c r="N46" s="90">
        <f>(L46-G46)/G46</f>
        <v>0.26</v>
      </c>
      <c r="O46" s="91">
        <f>(L46-B46)/B46</f>
        <v>0.26</v>
      </c>
    </row>
    <row r="47" spans="1:15">
      <c r="A47" s="89" t="s">
        <v>60</v>
      </c>
      <c r="B47" s="119">
        <v>3279768</v>
      </c>
      <c r="C47" s="119">
        <v>4068835</v>
      </c>
      <c r="D47" s="119">
        <v>3757903</v>
      </c>
      <c r="E47" s="119">
        <v>3702053</v>
      </c>
      <c r="F47" s="119">
        <v>3317087</v>
      </c>
      <c r="G47" s="119">
        <v>3372853</v>
      </c>
      <c r="H47" s="119">
        <v>3314402</v>
      </c>
      <c r="I47" s="119">
        <v>4152108</v>
      </c>
      <c r="J47" s="119">
        <v>5090550</v>
      </c>
      <c r="K47" s="119">
        <v>4528147.9000000004</v>
      </c>
      <c r="L47" s="119">
        <v>3748228.9</v>
      </c>
      <c r="M47" s="90">
        <f>(L47-K47)/K47</f>
        <v>-0.17</v>
      </c>
      <c r="N47" s="90">
        <f>(L47-G47)/G47</f>
        <v>0.11</v>
      </c>
      <c r="O47" s="91">
        <f>(L47-B47)/B47</f>
        <v>0.14000000000000001</v>
      </c>
    </row>
    <row r="48" spans="1:15">
      <c r="A48" s="89" t="s">
        <v>61</v>
      </c>
      <c r="B48" s="119">
        <v>519968</v>
      </c>
      <c r="C48" s="119">
        <v>565752</v>
      </c>
      <c r="D48" s="119">
        <v>654014</v>
      </c>
      <c r="E48" s="119">
        <v>891162</v>
      </c>
      <c r="F48" s="119">
        <v>623516</v>
      </c>
      <c r="G48" s="119">
        <v>627896</v>
      </c>
      <c r="H48" s="119">
        <v>644549</v>
      </c>
      <c r="I48" s="119">
        <v>683079</v>
      </c>
      <c r="J48" s="119">
        <v>675913.2</v>
      </c>
      <c r="K48" s="119">
        <v>612765.9</v>
      </c>
      <c r="L48" s="119">
        <v>563886.19999999995</v>
      </c>
      <c r="M48" s="90">
        <f>(L48-K48)/K48</f>
        <v>-0.08</v>
      </c>
      <c r="N48" s="90">
        <f>(L48-G48)/G48</f>
        <v>-0.1</v>
      </c>
      <c r="O48" s="91">
        <f>(L48-B48)/B48</f>
        <v>0.08</v>
      </c>
    </row>
    <row r="49" spans="1:15">
      <c r="A49" s="89" t="s">
        <v>62</v>
      </c>
      <c r="B49" s="119">
        <v>377753</v>
      </c>
      <c r="C49" s="119">
        <v>464056</v>
      </c>
      <c r="D49" s="119">
        <v>392857</v>
      </c>
      <c r="E49" s="119">
        <v>513484</v>
      </c>
      <c r="F49" s="119">
        <v>377286</v>
      </c>
      <c r="G49" s="119">
        <v>428969</v>
      </c>
      <c r="H49" s="119">
        <v>464368</v>
      </c>
      <c r="I49" s="119">
        <v>665126</v>
      </c>
      <c r="J49" s="119">
        <v>686724.3</v>
      </c>
      <c r="K49" s="119">
        <v>515713.2</v>
      </c>
      <c r="L49" s="119">
        <v>571573.80000000005</v>
      </c>
      <c r="M49" s="90">
        <f>(L49-K49)/K49</f>
        <v>0.11</v>
      </c>
      <c r="N49" s="90">
        <f>(L49-G49)/G49</f>
        <v>0.33</v>
      </c>
      <c r="O49" s="91">
        <f>(L49-B49)/B49</f>
        <v>0.51</v>
      </c>
    </row>
    <row r="50" spans="1:15">
      <c r="A50" s="89" t="s">
        <v>63</v>
      </c>
      <c r="B50" s="119">
        <v>61821</v>
      </c>
      <c r="C50" s="119">
        <v>55921</v>
      </c>
      <c r="D50" s="119">
        <v>80834</v>
      </c>
      <c r="E50" s="119">
        <v>72275</v>
      </c>
      <c r="F50" s="119">
        <v>76388</v>
      </c>
      <c r="G50" s="119">
        <v>62470</v>
      </c>
      <c r="H50" s="119">
        <v>76629</v>
      </c>
      <c r="I50" s="119">
        <v>81472</v>
      </c>
      <c r="J50" s="119">
        <v>77581.7</v>
      </c>
      <c r="K50" s="119">
        <v>61930.7</v>
      </c>
      <c r="L50" s="119">
        <v>63755.5</v>
      </c>
      <c r="M50" s="90">
        <f>(L50-K50)/K50</f>
        <v>0.03</v>
      </c>
      <c r="N50" s="90">
        <f>(L50-G50)/G50</f>
        <v>0.02</v>
      </c>
      <c r="O50" s="91">
        <f>(L50-B50)/B50</f>
        <v>0.03</v>
      </c>
    </row>
    <row r="51" spans="1:15">
      <c r="A51" s="89" t="s">
        <v>64</v>
      </c>
      <c r="B51" s="119">
        <v>1490484</v>
      </c>
      <c r="C51" s="119">
        <v>1440157</v>
      </c>
      <c r="D51" s="119">
        <v>1581662</v>
      </c>
      <c r="E51" s="119">
        <v>1624854</v>
      </c>
      <c r="F51" s="119">
        <v>1600882</v>
      </c>
      <c r="G51" s="119">
        <v>2051571</v>
      </c>
      <c r="H51" s="119">
        <v>1878697</v>
      </c>
      <c r="I51" s="119">
        <v>2351182</v>
      </c>
      <c r="J51" s="119">
        <v>2476438.5</v>
      </c>
      <c r="K51" s="119">
        <v>2213856.6</v>
      </c>
      <c r="L51" s="119">
        <v>2360191.5</v>
      </c>
      <c r="M51" s="90">
        <f>(L51-K51)/K51</f>
        <v>7.0000000000000007E-2</v>
      </c>
      <c r="N51" s="90">
        <f>(L51-G51)/G51</f>
        <v>0.15</v>
      </c>
      <c r="O51" s="91">
        <f>(L51-B51)/B51</f>
        <v>0.57999999999999996</v>
      </c>
    </row>
    <row r="52" spans="1:15">
      <c r="A52" s="89" t="s">
        <v>65</v>
      </c>
      <c r="B52" s="119">
        <v>4953091</v>
      </c>
      <c r="C52" s="119">
        <v>6784808</v>
      </c>
      <c r="D52" s="119">
        <v>6075404</v>
      </c>
      <c r="E52" s="119">
        <v>5673792</v>
      </c>
      <c r="F52" s="119">
        <v>5956759</v>
      </c>
      <c r="G52" s="119">
        <v>6700326</v>
      </c>
      <c r="H52" s="119">
        <v>5050171</v>
      </c>
      <c r="I52" s="119">
        <v>5796957</v>
      </c>
      <c r="J52" s="119">
        <v>7326435.7999999998</v>
      </c>
      <c r="K52" s="119">
        <v>5904027.4000000004</v>
      </c>
      <c r="L52" s="119">
        <v>5654451.9000000004</v>
      </c>
      <c r="M52" s="90">
        <f>(L52-K52)/K52</f>
        <v>-0.04</v>
      </c>
      <c r="N52" s="90">
        <f>(L52-G52)/G52</f>
        <v>-0.16</v>
      </c>
      <c r="O52" s="91">
        <f>(L52-B52)/B52</f>
        <v>0.14000000000000001</v>
      </c>
    </row>
    <row r="53" spans="1:15">
      <c r="A53" s="89" t="s">
        <v>66</v>
      </c>
      <c r="B53" s="119">
        <v>466312</v>
      </c>
      <c r="C53" s="119">
        <v>811672</v>
      </c>
      <c r="D53" s="119">
        <v>1184812</v>
      </c>
      <c r="E53" s="119">
        <v>1062460</v>
      </c>
      <c r="F53" s="119">
        <v>846342</v>
      </c>
      <c r="G53" s="119">
        <v>995133</v>
      </c>
      <c r="H53" s="119">
        <v>701807</v>
      </c>
      <c r="I53" s="119">
        <v>1059677</v>
      </c>
      <c r="J53" s="119">
        <v>1721004.3</v>
      </c>
      <c r="K53" s="119">
        <v>1757901.5</v>
      </c>
      <c r="L53" s="119">
        <v>974348.1</v>
      </c>
      <c r="M53" s="90">
        <f>(L53-K53)/K53</f>
        <v>-0.45</v>
      </c>
      <c r="N53" s="90">
        <f>(L53-G53)/G53</f>
        <v>-0.02</v>
      </c>
      <c r="O53" s="91">
        <f>(L53-B53)/B53</f>
        <v>1.0900000000000001</v>
      </c>
    </row>
    <row r="54" spans="1:15">
      <c r="A54" s="89" t="s">
        <v>67</v>
      </c>
      <c r="B54" s="119">
        <v>136497</v>
      </c>
      <c r="C54" s="119">
        <v>201149</v>
      </c>
      <c r="D54" s="119">
        <v>417659</v>
      </c>
      <c r="E54" s="119">
        <v>263259</v>
      </c>
      <c r="F54" s="119">
        <v>105807</v>
      </c>
      <c r="G54" s="119">
        <v>108555</v>
      </c>
      <c r="H54" s="119">
        <v>121735</v>
      </c>
      <c r="I54" s="119">
        <v>151937</v>
      </c>
      <c r="J54" s="119">
        <v>145425.70000000001</v>
      </c>
      <c r="K54" s="119">
        <v>125856.7</v>
      </c>
      <c r="L54" s="119">
        <v>103834.9</v>
      </c>
      <c r="M54" s="90">
        <f>(L54-K54)/K54</f>
        <v>-0.17</v>
      </c>
      <c r="N54" s="90">
        <f>(L54-G54)/G54</f>
        <v>-0.04</v>
      </c>
      <c r="O54" s="91">
        <f>(L54-B54)/B54</f>
        <v>-0.24</v>
      </c>
    </row>
    <row r="55" spans="1:15">
      <c r="A55" s="89" t="s">
        <v>68</v>
      </c>
      <c r="B55" s="119">
        <v>6275771</v>
      </c>
      <c r="C55" s="119">
        <v>6856507</v>
      </c>
      <c r="D55" s="119">
        <v>7477598</v>
      </c>
      <c r="E55" s="119">
        <v>8916843</v>
      </c>
      <c r="F55" s="119">
        <v>9123314</v>
      </c>
      <c r="G55" s="119">
        <v>9372087</v>
      </c>
      <c r="H55" s="119">
        <v>9551107</v>
      </c>
      <c r="I55" s="119">
        <v>9348740</v>
      </c>
      <c r="J55" s="119">
        <v>9326808</v>
      </c>
      <c r="K55" s="119">
        <v>8637382.3000000007</v>
      </c>
      <c r="L55" s="119">
        <v>8304851.7999999998</v>
      </c>
      <c r="M55" s="90">
        <f>(L55-K55)/K55</f>
        <v>-0.04</v>
      </c>
      <c r="N55" s="90">
        <f>(L55-G55)/G55</f>
        <v>-0.11</v>
      </c>
      <c r="O55" s="91">
        <f>(L55-B55)/B55</f>
        <v>0.32</v>
      </c>
    </row>
    <row r="56" spans="1:15">
      <c r="A56" s="89" t="s">
        <v>69</v>
      </c>
      <c r="B56" s="119">
        <v>2041908</v>
      </c>
      <c r="C56" s="119">
        <v>2472728</v>
      </c>
      <c r="D56" s="119">
        <v>2343625</v>
      </c>
      <c r="E56" s="119">
        <v>2675456</v>
      </c>
      <c r="F56" s="119">
        <v>4117121</v>
      </c>
      <c r="G56" s="119">
        <v>4780723</v>
      </c>
      <c r="H56" s="119">
        <v>4353039</v>
      </c>
      <c r="I56" s="119">
        <v>4257497</v>
      </c>
      <c r="J56" s="119">
        <v>4004508.5</v>
      </c>
      <c r="K56" s="119">
        <v>4980150.3</v>
      </c>
      <c r="L56" s="119">
        <v>2809665.3</v>
      </c>
      <c r="M56" s="90">
        <f>(L56-K56)/K56</f>
        <v>-0.44</v>
      </c>
      <c r="N56" s="90">
        <f>(L56-G56)/G56</f>
        <v>-0.41</v>
      </c>
      <c r="O56" s="91">
        <f>(L56-B56)/B56</f>
        <v>0.38</v>
      </c>
    </row>
    <row r="57" spans="1:15">
      <c r="A57" s="89" t="s">
        <v>70</v>
      </c>
      <c r="B57" s="119">
        <v>262936</v>
      </c>
      <c r="C57" s="119">
        <v>389432</v>
      </c>
      <c r="D57" s="119">
        <v>327018</v>
      </c>
      <c r="E57" s="119">
        <v>817756</v>
      </c>
      <c r="F57" s="119">
        <v>322087</v>
      </c>
      <c r="G57" s="119">
        <v>235146</v>
      </c>
      <c r="H57" s="119">
        <v>237709</v>
      </c>
      <c r="I57" s="119">
        <v>313080</v>
      </c>
      <c r="J57" s="119">
        <v>348437.6</v>
      </c>
      <c r="K57" s="119">
        <v>261253.2</v>
      </c>
      <c r="L57" s="119">
        <v>278131.09999999998</v>
      </c>
      <c r="M57" s="90">
        <f>(L57-K57)/K57</f>
        <v>0.06</v>
      </c>
      <c r="N57" s="90">
        <f>(L57-G57)/G57</f>
        <v>0.18</v>
      </c>
      <c r="O57" s="91">
        <f>(L57-B57)/B57</f>
        <v>0.06</v>
      </c>
    </row>
    <row r="58" spans="1:15">
      <c r="A58" s="89" t="s">
        <v>71</v>
      </c>
      <c r="B58" s="119">
        <v>619445</v>
      </c>
      <c r="C58" s="119">
        <v>706108</v>
      </c>
      <c r="D58" s="119">
        <v>702109</v>
      </c>
      <c r="E58" s="119">
        <v>709975</v>
      </c>
      <c r="F58" s="119">
        <v>700772</v>
      </c>
      <c r="G58" s="119">
        <v>718554</v>
      </c>
      <c r="H58" s="119">
        <v>691471</v>
      </c>
      <c r="I58" s="119">
        <v>919558</v>
      </c>
      <c r="J58" s="119">
        <v>828922.8</v>
      </c>
      <c r="K58" s="119">
        <v>752236.3</v>
      </c>
      <c r="L58" s="119">
        <v>745618.8</v>
      </c>
      <c r="M58" s="90">
        <f>(L58-K58)/K58</f>
        <v>-0.01</v>
      </c>
      <c r="N58" s="90">
        <f>(L58-G58)/G58</f>
        <v>0.04</v>
      </c>
      <c r="O58" s="91">
        <f>(L58-B58)/B58</f>
        <v>0.2</v>
      </c>
    </row>
    <row r="59" spans="1:15" ht="12.75" thickBot="1">
      <c r="A59" s="92" t="s">
        <v>72</v>
      </c>
      <c r="B59" s="120">
        <v>40159</v>
      </c>
      <c r="C59" s="120">
        <v>43227</v>
      </c>
      <c r="D59" s="120">
        <v>47872</v>
      </c>
      <c r="E59" s="120">
        <v>38374</v>
      </c>
      <c r="F59" s="120">
        <v>36532</v>
      </c>
      <c r="G59" s="120">
        <v>37164</v>
      </c>
      <c r="H59" s="120">
        <v>47358</v>
      </c>
      <c r="I59" s="120">
        <v>64619</v>
      </c>
      <c r="J59" s="120">
        <v>37875</v>
      </c>
      <c r="K59" s="120">
        <v>37708.9</v>
      </c>
      <c r="L59" s="120">
        <v>75863.8</v>
      </c>
      <c r="M59" s="93">
        <f>(L59-K59)/K59</f>
        <v>1.01</v>
      </c>
      <c r="N59" s="93">
        <f>(L59-G59)/G59</f>
        <v>1.04</v>
      </c>
      <c r="O59" s="94">
        <f>(L59-B59)/B59</f>
        <v>0.89</v>
      </c>
    </row>
  </sheetData>
  <hyperlinks>
    <hyperlink ref="L4" r:id="rId1"/>
    <hyperlink ref="L3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63"/>
  <sheetViews>
    <sheetView topLeftCell="A7" zoomScale="55" zoomScaleNormal="55" workbookViewId="0">
      <selection activeCell="D72" sqref="D72"/>
    </sheetView>
  </sheetViews>
  <sheetFormatPr defaultRowHeight="12"/>
  <cols>
    <col min="1" max="1" width="14" style="54" customWidth="1"/>
    <col min="2" max="2" width="17.42578125" style="81" customWidth="1"/>
    <col min="3" max="3" width="12.7109375" style="54" customWidth="1"/>
    <col min="4" max="4" width="14.140625" style="54" customWidth="1"/>
    <col min="5" max="5" width="16.140625" style="52" customWidth="1"/>
    <col min="6" max="6" width="9.42578125" style="52" customWidth="1"/>
    <col min="7" max="7" width="9" style="52"/>
    <col min="8" max="8" width="15.7109375" style="52" customWidth="1"/>
    <col min="9" max="12" width="9" style="52"/>
    <col min="13" max="14" width="13.85546875" style="54" customWidth="1"/>
    <col min="15" max="15" width="11.28515625" style="54" customWidth="1"/>
    <col min="16" max="38" width="9" style="54"/>
  </cols>
  <sheetData>
    <row r="1" spans="1:41" s="84" customFormat="1" ht="20.25">
      <c r="A1" s="82" t="s">
        <v>79</v>
      </c>
      <c r="B1" s="83"/>
    </row>
    <row r="2" spans="1:41" s="84" customFormat="1" ht="20.25">
      <c r="A2" s="82"/>
      <c r="B2" s="83"/>
    </row>
    <row r="3" spans="1:41" s="84" customFormat="1" ht="15">
      <c r="A3" s="85" t="s">
        <v>74</v>
      </c>
      <c r="B3" s="86" t="s">
        <v>75</v>
      </c>
    </row>
    <row r="4" spans="1:41" s="84" customFormat="1" ht="14.25">
      <c r="A4" s="85" t="s">
        <v>76</v>
      </c>
      <c r="B4" s="87" t="s">
        <v>77</v>
      </c>
    </row>
    <row r="5" spans="1:41" s="84" customFormat="1" ht="14.25">
      <c r="A5" s="85"/>
      <c r="B5" s="83"/>
    </row>
    <row r="6" spans="1:41" s="84" customFormat="1" ht="14.25">
      <c r="A6" s="85"/>
      <c r="B6" s="83"/>
    </row>
    <row r="7" spans="1:41" s="84" customFormat="1" ht="15.75" thickBot="1">
      <c r="A7" s="88" t="s">
        <v>79</v>
      </c>
      <c r="B7" s="83"/>
    </row>
    <row r="8" spans="1:41" s="42" customFormat="1">
      <c r="A8" s="20"/>
      <c r="B8" s="112">
        <v>2012</v>
      </c>
      <c r="C8" s="113"/>
      <c r="D8" s="114"/>
      <c r="E8" s="112">
        <v>2011</v>
      </c>
      <c r="F8" s="113"/>
      <c r="G8" s="114"/>
      <c r="H8" s="112">
        <v>2010</v>
      </c>
      <c r="I8" s="113"/>
      <c r="J8" s="113"/>
      <c r="K8" s="113"/>
      <c r="L8" s="114"/>
      <c r="M8" s="112">
        <v>2009</v>
      </c>
      <c r="N8" s="113"/>
      <c r="O8" s="113"/>
      <c r="P8" s="113"/>
      <c r="Q8" s="114"/>
      <c r="R8" s="112">
        <v>2008</v>
      </c>
      <c r="S8" s="113"/>
      <c r="T8" s="114"/>
      <c r="U8" s="112">
        <v>2007</v>
      </c>
      <c r="V8" s="113"/>
      <c r="W8" s="114"/>
      <c r="X8" s="112">
        <v>2006</v>
      </c>
      <c r="Y8" s="113"/>
      <c r="Z8" s="114"/>
      <c r="AA8" s="112">
        <v>2005</v>
      </c>
      <c r="AB8" s="113"/>
      <c r="AC8" s="114"/>
      <c r="AD8" s="112">
        <v>2004</v>
      </c>
      <c r="AE8" s="113"/>
      <c r="AF8" s="114"/>
      <c r="AG8" s="112">
        <v>2003</v>
      </c>
      <c r="AH8" s="113"/>
      <c r="AI8" s="114"/>
      <c r="AJ8" s="112">
        <v>2002</v>
      </c>
      <c r="AK8" s="113"/>
      <c r="AL8" s="114"/>
      <c r="AM8" s="71" t="s">
        <v>11</v>
      </c>
      <c r="AN8" s="70" t="s">
        <v>12</v>
      </c>
      <c r="AO8" s="69" t="s">
        <v>13</v>
      </c>
    </row>
    <row r="9" spans="1:41" s="54" customFormat="1" ht="12.75">
      <c r="A9" s="17" t="s">
        <v>3</v>
      </c>
      <c r="B9" s="78" t="s">
        <v>0</v>
      </c>
      <c r="C9" s="57" t="s">
        <v>2</v>
      </c>
      <c r="D9" s="43" t="s">
        <v>1</v>
      </c>
      <c r="E9" s="50" t="s">
        <v>0</v>
      </c>
      <c r="F9" s="57" t="s">
        <v>2</v>
      </c>
      <c r="G9" s="43" t="s">
        <v>1</v>
      </c>
      <c r="H9" s="47" t="s">
        <v>0</v>
      </c>
      <c r="I9" s="117" t="s">
        <v>2</v>
      </c>
      <c r="J9" s="117"/>
      <c r="K9" s="117" t="s">
        <v>1</v>
      </c>
      <c r="L9" s="118"/>
      <c r="M9" s="39" t="s">
        <v>0</v>
      </c>
      <c r="N9" s="115" t="s">
        <v>2</v>
      </c>
      <c r="O9" s="115"/>
      <c r="P9" s="115" t="s">
        <v>1</v>
      </c>
      <c r="Q9" s="116"/>
      <c r="R9" s="38" t="s">
        <v>0</v>
      </c>
      <c r="S9" s="48" t="s">
        <v>2</v>
      </c>
      <c r="T9" s="37" t="s">
        <v>1</v>
      </c>
      <c r="U9" s="1" t="s">
        <v>0</v>
      </c>
      <c r="V9" s="49" t="s">
        <v>2</v>
      </c>
      <c r="W9" s="2" t="s">
        <v>1</v>
      </c>
      <c r="X9" s="6" t="s">
        <v>0</v>
      </c>
      <c r="Y9" s="41" t="s">
        <v>2</v>
      </c>
      <c r="Z9" s="7" t="s">
        <v>1</v>
      </c>
      <c r="AA9" s="6" t="s">
        <v>0</v>
      </c>
      <c r="AB9" s="41" t="s">
        <v>2</v>
      </c>
      <c r="AC9" s="7" t="s">
        <v>1</v>
      </c>
      <c r="AD9" s="6" t="s">
        <v>0</v>
      </c>
      <c r="AE9" s="41" t="s">
        <v>2</v>
      </c>
      <c r="AF9" s="7" t="s">
        <v>1</v>
      </c>
      <c r="AG9" s="6" t="s">
        <v>0</v>
      </c>
      <c r="AH9" s="41" t="s">
        <v>2</v>
      </c>
      <c r="AI9" s="7" t="s">
        <v>1</v>
      </c>
      <c r="AJ9" s="6" t="s">
        <v>0</v>
      </c>
      <c r="AK9" s="41" t="s">
        <v>2</v>
      </c>
      <c r="AL9" s="7" t="s">
        <v>1</v>
      </c>
      <c r="AM9" s="11"/>
      <c r="AN9" s="62"/>
      <c r="AO9" s="61"/>
    </row>
    <row r="10" spans="1:41" s="54" customFormat="1" ht="12.75">
      <c r="A10" s="17"/>
      <c r="B10" s="78"/>
      <c r="C10" s="57"/>
      <c r="D10" s="43"/>
      <c r="E10" s="50"/>
      <c r="F10" s="57"/>
      <c r="G10" s="43"/>
      <c r="H10" s="47"/>
      <c r="I10" s="55" t="s">
        <v>4</v>
      </c>
      <c r="J10" s="55" t="s">
        <v>5</v>
      </c>
      <c r="K10" s="55" t="s">
        <v>4</v>
      </c>
      <c r="L10" s="12" t="s">
        <v>6</v>
      </c>
      <c r="M10" s="39"/>
      <c r="N10" s="73" t="s">
        <v>4</v>
      </c>
      <c r="O10" s="73" t="s">
        <v>6</v>
      </c>
      <c r="P10" s="73" t="s">
        <v>4</v>
      </c>
      <c r="Q10" s="74" t="s">
        <v>6</v>
      </c>
      <c r="R10" s="47"/>
      <c r="S10" s="48"/>
      <c r="T10" s="37"/>
      <c r="U10" s="1"/>
      <c r="V10" s="49"/>
      <c r="W10" s="2"/>
      <c r="X10" s="6"/>
      <c r="Y10" s="41"/>
      <c r="Z10" s="7"/>
      <c r="AA10" s="6"/>
      <c r="AB10" s="41"/>
      <c r="AC10" s="7"/>
      <c r="AD10" s="6"/>
      <c r="AE10" s="41"/>
      <c r="AF10" s="7"/>
      <c r="AG10" s="47"/>
      <c r="AH10" s="40"/>
      <c r="AI10" s="14"/>
      <c r="AJ10" s="6"/>
      <c r="AK10" s="41"/>
      <c r="AL10" s="7"/>
      <c r="AM10" s="60"/>
      <c r="AN10" s="59"/>
      <c r="AO10" s="58"/>
    </row>
    <row r="11" spans="1:41" ht="12.75">
      <c r="A11" s="19" t="s">
        <v>22</v>
      </c>
      <c r="B11" s="79">
        <v>5162483.0999999996</v>
      </c>
      <c r="C11" s="44">
        <v>5159117.2</v>
      </c>
      <c r="D11" s="53">
        <v>3365.9</v>
      </c>
      <c r="E11" s="51">
        <v>5295260.4000000004</v>
      </c>
      <c r="F11" s="44">
        <v>5202092</v>
      </c>
      <c r="G11" s="53">
        <v>93168.4</v>
      </c>
      <c r="H11" s="45">
        <v>3574981.9</v>
      </c>
      <c r="I11" s="46">
        <v>97585.9</v>
      </c>
      <c r="J11" s="46">
        <v>3379301.5</v>
      </c>
      <c r="K11" s="46">
        <v>13477.8</v>
      </c>
      <c r="L11" s="33">
        <v>84616.8</v>
      </c>
      <c r="M11" s="99">
        <v>2971150</v>
      </c>
      <c r="N11" s="100">
        <v>72445</v>
      </c>
      <c r="O11" s="100">
        <v>2894529</v>
      </c>
      <c r="P11" s="100">
        <v>2241</v>
      </c>
      <c r="Q11" s="101">
        <v>1935</v>
      </c>
      <c r="R11" s="36">
        <v>2784813</v>
      </c>
      <c r="S11" s="35">
        <v>2782193</v>
      </c>
      <c r="T11" s="34">
        <v>2620</v>
      </c>
      <c r="U11" s="3">
        <v>2248982</v>
      </c>
      <c r="V11" s="4">
        <v>2247589</v>
      </c>
      <c r="W11" s="5">
        <v>1393</v>
      </c>
      <c r="X11" s="8">
        <v>2204603</v>
      </c>
      <c r="Y11" s="9">
        <v>2198241</v>
      </c>
      <c r="Z11" s="10">
        <v>6362</v>
      </c>
      <c r="AA11" s="8">
        <v>3135270</v>
      </c>
      <c r="AB11" s="9">
        <v>3108183</v>
      </c>
      <c r="AC11" s="10">
        <v>27087</v>
      </c>
      <c r="AD11" s="8">
        <v>3072776</v>
      </c>
      <c r="AE11" s="9">
        <v>3035516</v>
      </c>
      <c r="AF11" s="10">
        <v>37260</v>
      </c>
      <c r="AG11" s="8">
        <v>3304290</v>
      </c>
      <c r="AH11" s="9">
        <v>3211827</v>
      </c>
      <c r="AI11" s="10">
        <v>92463</v>
      </c>
      <c r="AJ11" s="8">
        <v>2910893</v>
      </c>
      <c r="AK11" s="9">
        <v>2734837</v>
      </c>
      <c r="AL11" s="10">
        <v>176056</v>
      </c>
      <c r="AM11" s="68">
        <f>($B11-E11)/E11</f>
        <v>-2.5000000000000001E-2</v>
      </c>
      <c r="AN11" s="67">
        <f>($B11-U11)/U11</f>
        <v>1.2949999999999999</v>
      </c>
      <c r="AO11" s="66">
        <f>($B11-AJ11)/AJ11</f>
        <v>0.77400000000000002</v>
      </c>
    </row>
    <row r="12" spans="1:41" ht="12.75">
      <c r="A12" s="19" t="s">
        <v>23</v>
      </c>
      <c r="B12" s="79">
        <v>165625.9</v>
      </c>
      <c r="C12" s="44">
        <v>159055.9</v>
      </c>
      <c r="D12" s="53">
        <v>6570</v>
      </c>
      <c r="E12" s="51">
        <v>202715.2</v>
      </c>
      <c r="F12" s="44">
        <v>196454.5</v>
      </c>
      <c r="G12" s="53">
        <v>6260.7</v>
      </c>
      <c r="H12" s="45">
        <v>293359.09999999998</v>
      </c>
      <c r="I12" s="46">
        <v>1809.9</v>
      </c>
      <c r="J12" s="46">
        <v>233752.4</v>
      </c>
      <c r="K12" s="46">
        <v>9229.2999999999993</v>
      </c>
      <c r="L12" s="33">
        <v>48567.5</v>
      </c>
      <c r="M12" s="99">
        <v>418008</v>
      </c>
      <c r="N12" s="100">
        <v>29018</v>
      </c>
      <c r="O12" s="100">
        <v>215455</v>
      </c>
      <c r="P12" s="100">
        <v>148658</v>
      </c>
      <c r="Q12" s="101">
        <v>24877</v>
      </c>
      <c r="R12" s="36">
        <v>225740</v>
      </c>
      <c r="S12" s="35">
        <v>222163</v>
      </c>
      <c r="T12" s="34">
        <v>3577</v>
      </c>
      <c r="U12" s="3">
        <v>271550</v>
      </c>
      <c r="V12" s="4">
        <v>263999</v>
      </c>
      <c r="W12" s="5">
        <v>7551</v>
      </c>
      <c r="X12" s="8">
        <v>216908</v>
      </c>
      <c r="Y12" s="9">
        <v>212144</v>
      </c>
      <c r="Z12" s="10">
        <v>4764</v>
      </c>
      <c r="AA12" s="8">
        <v>510935</v>
      </c>
      <c r="AB12" s="9">
        <v>495147</v>
      </c>
      <c r="AC12" s="10">
        <v>15788</v>
      </c>
      <c r="AD12" s="8">
        <v>588132</v>
      </c>
      <c r="AE12" s="9">
        <v>461308</v>
      </c>
      <c r="AF12" s="10">
        <v>126824</v>
      </c>
      <c r="AG12" s="8">
        <v>533311</v>
      </c>
      <c r="AH12" s="9">
        <v>399401</v>
      </c>
      <c r="AI12" s="10">
        <v>133910</v>
      </c>
      <c r="AJ12" s="8">
        <v>581242</v>
      </c>
      <c r="AK12" s="9">
        <v>299873</v>
      </c>
      <c r="AL12" s="10">
        <v>281369</v>
      </c>
      <c r="AM12" s="68">
        <f t="shared" ref="AM12:AM62" si="0">($B12-E12)/E12</f>
        <v>-0.183</v>
      </c>
      <c r="AN12" s="67">
        <f t="shared" ref="AN12:AN62" si="1">($B12-U12)/U12</f>
        <v>-0.39</v>
      </c>
      <c r="AO12" s="66">
        <f t="shared" ref="AO12:AO62" si="2">($B12-AJ12)/AJ12</f>
        <v>-0.71499999999999997</v>
      </c>
    </row>
    <row r="13" spans="1:41" ht="12.75">
      <c r="A13" s="19" t="s">
        <v>24</v>
      </c>
      <c r="B13" s="79">
        <v>2408127.2999999998</v>
      </c>
      <c r="C13" s="44">
        <v>2405217.2000000002</v>
      </c>
      <c r="D13" s="53">
        <v>2910</v>
      </c>
      <c r="E13" s="51">
        <v>2947365.2</v>
      </c>
      <c r="F13" s="44">
        <v>2917047.9</v>
      </c>
      <c r="G13" s="53">
        <v>30317.3</v>
      </c>
      <c r="H13" s="45">
        <v>3620466.7</v>
      </c>
      <c r="I13" s="46">
        <v>85893.1</v>
      </c>
      <c r="J13" s="46">
        <v>3339677.7</v>
      </c>
      <c r="K13" s="46">
        <v>176674.2</v>
      </c>
      <c r="L13" s="33">
        <v>18221.7</v>
      </c>
      <c r="M13" s="99">
        <v>2919758</v>
      </c>
      <c r="N13" s="100">
        <v>112821</v>
      </c>
      <c r="O13" s="100">
        <v>2786434</v>
      </c>
      <c r="P13" s="100">
        <v>15695</v>
      </c>
      <c r="Q13" s="101">
        <v>4807</v>
      </c>
      <c r="R13" s="36">
        <v>2454877</v>
      </c>
      <c r="S13" s="35">
        <v>2449176</v>
      </c>
      <c r="T13" s="34">
        <v>5701</v>
      </c>
      <c r="U13" s="3">
        <v>2484955</v>
      </c>
      <c r="V13" s="4">
        <v>2422351</v>
      </c>
      <c r="W13" s="5">
        <v>62604</v>
      </c>
      <c r="X13" s="8">
        <v>2463244</v>
      </c>
      <c r="Y13" s="9">
        <v>2459645</v>
      </c>
      <c r="Z13" s="10">
        <v>3599</v>
      </c>
      <c r="AA13" s="8">
        <v>2965471</v>
      </c>
      <c r="AB13" s="9">
        <v>2958775</v>
      </c>
      <c r="AC13" s="10">
        <v>6696</v>
      </c>
      <c r="AD13" s="8">
        <v>2671442</v>
      </c>
      <c r="AE13" s="9">
        <v>2643735</v>
      </c>
      <c r="AF13" s="10">
        <v>27707</v>
      </c>
      <c r="AG13" s="8">
        <v>2423713</v>
      </c>
      <c r="AH13" s="9">
        <v>2385404</v>
      </c>
      <c r="AI13" s="10">
        <v>38309</v>
      </c>
      <c r="AJ13" s="8">
        <v>2285972</v>
      </c>
      <c r="AK13" s="9">
        <v>2279229</v>
      </c>
      <c r="AL13" s="10">
        <v>6743</v>
      </c>
      <c r="AM13" s="68">
        <f t="shared" si="0"/>
        <v>-0.183</v>
      </c>
      <c r="AN13" s="67">
        <f t="shared" si="1"/>
        <v>-3.1E-2</v>
      </c>
      <c r="AO13" s="66">
        <f t="shared" si="2"/>
        <v>5.2999999999999999E-2</v>
      </c>
    </row>
    <row r="14" spans="1:41" ht="12.75">
      <c r="A14" s="19" t="s">
        <v>25</v>
      </c>
      <c r="B14" s="79">
        <v>189738.1</v>
      </c>
      <c r="C14" s="44">
        <v>183826.6</v>
      </c>
      <c r="D14" s="53">
        <v>5911.5</v>
      </c>
      <c r="E14" s="51">
        <v>185010.6</v>
      </c>
      <c r="F14" s="44">
        <v>178642.3</v>
      </c>
      <c r="G14" s="53">
        <v>6368.3</v>
      </c>
      <c r="H14" s="45">
        <v>210255.1</v>
      </c>
      <c r="I14" s="46">
        <v>14440.8</v>
      </c>
      <c r="J14" s="46">
        <v>167341.9</v>
      </c>
      <c r="K14" s="46">
        <v>16250.8</v>
      </c>
      <c r="L14" s="33">
        <v>12221.5</v>
      </c>
      <c r="M14" s="99">
        <v>179112</v>
      </c>
      <c r="N14" s="100">
        <v>18071</v>
      </c>
      <c r="O14" s="100">
        <v>152162</v>
      </c>
      <c r="P14" s="100">
        <v>578</v>
      </c>
      <c r="Q14" s="101">
        <v>8301</v>
      </c>
      <c r="R14" s="36">
        <v>151374</v>
      </c>
      <c r="S14" s="35">
        <v>145265</v>
      </c>
      <c r="T14" s="34">
        <v>6109</v>
      </c>
      <c r="U14" s="3">
        <v>186315</v>
      </c>
      <c r="V14" s="4">
        <v>177694</v>
      </c>
      <c r="W14" s="5">
        <v>8621</v>
      </c>
      <c r="X14" s="8">
        <v>163517</v>
      </c>
      <c r="Y14" s="9">
        <v>161824</v>
      </c>
      <c r="Z14" s="10">
        <v>1693</v>
      </c>
      <c r="AA14" s="8">
        <v>165722</v>
      </c>
      <c r="AB14" s="9">
        <v>164975</v>
      </c>
      <c r="AC14" s="10">
        <v>747</v>
      </c>
      <c r="AD14" s="8">
        <v>154373</v>
      </c>
      <c r="AE14" s="9">
        <v>146682</v>
      </c>
      <c r="AF14" s="10">
        <v>7691</v>
      </c>
      <c r="AG14" s="8">
        <v>151406</v>
      </c>
      <c r="AH14" s="9">
        <v>145361</v>
      </c>
      <c r="AI14" s="10">
        <v>6045</v>
      </c>
      <c r="AJ14" s="8">
        <v>154264</v>
      </c>
      <c r="AK14" s="9">
        <v>141267</v>
      </c>
      <c r="AL14" s="10">
        <v>12997</v>
      </c>
      <c r="AM14" s="68">
        <f t="shared" si="0"/>
        <v>2.5999999999999999E-2</v>
      </c>
      <c r="AN14" s="67">
        <f t="shared" si="1"/>
        <v>1.7999999999999999E-2</v>
      </c>
      <c r="AO14" s="66">
        <f t="shared" si="2"/>
        <v>0.23</v>
      </c>
    </row>
    <row r="15" spans="1:41" ht="12.75">
      <c r="A15" s="19" t="s">
        <v>26</v>
      </c>
      <c r="B15" s="79">
        <v>18154164.100000001</v>
      </c>
      <c r="C15" s="44">
        <v>18036282.199999999</v>
      </c>
      <c r="D15" s="53">
        <v>117881.9</v>
      </c>
      <c r="E15" s="51">
        <v>23766357.800000001</v>
      </c>
      <c r="F15" s="44">
        <v>22768910.899999999</v>
      </c>
      <c r="G15" s="53">
        <v>997446.9</v>
      </c>
      <c r="H15" s="45">
        <v>28314664.899999999</v>
      </c>
      <c r="I15" s="46">
        <v>1012113.6</v>
      </c>
      <c r="J15" s="46">
        <v>26214789.5</v>
      </c>
      <c r="K15" s="46">
        <v>150248.6</v>
      </c>
      <c r="L15" s="33">
        <v>937513.3</v>
      </c>
      <c r="M15" s="99">
        <v>24728784</v>
      </c>
      <c r="N15" s="100">
        <v>1193368</v>
      </c>
      <c r="O15" s="100">
        <v>23059936</v>
      </c>
      <c r="P15" s="100">
        <v>183000</v>
      </c>
      <c r="Q15" s="101">
        <v>292480</v>
      </c>
      <c r="R15" s="36">
        <v>20229610</v>
      </c>
      <c r="S15" s="35">
        <v>19938653</v>
      </c>
      <c r="T15" s="34">
        <v>290957</v>
      </c>
      <c r="U15" s="3">
        <v>27392029</v>
      </c>
      <c r="V15" s="4">
        <v>26987180</v>
      </c>
      <c r="W15" s="5">
        <v>404849</v>
      </c>
      <c r="X15" s="8">
        <v>27325325</v>
      </c>
      <c r="Y15" s="9">
        <v>26897630</v>
      </c>
      <c r="Z15" s="10">
        <v>427695</v>
      </c>
      <c r="AA15" s="8">
        <v>20936652</v>
      </c>
      <c r="AB15" s="9">
        <v>19964268</v>
      </c>
      <c r="AC15" s="10">
        <v>972384</v>
      </c>
      <c r="AD15" s="8">
        <v>20247092</v>
      </c>
      <c r="AE15" s="9">
        <v>19259424</v>
      </c>
      <c r="AF15" s="10">
        <v>987668</v>
      </c>
      <c r="AG15" s="8">
        <v>20688935</v>
      </c>
      <c r="AH15" s="9">
        <v>20169641</v>
      </c>
      <c r="AI15" s="10">
        <v>519294</v>
      </c>
      <c r="AJ15" s="8">
        <v>19722369</v>
      </c>
      <c r="AK15" s="9">
        <v>19198496</v>
      </c>
      <c r="AL15" s="10">
        <v>523873</v>
      </c>
      <c r="AM15" s="68">
        <f t="shared" si="0"/>
        <v>-0.23599999999999999</v>
      </c>
      <c r="AN15" s="67">
        <f t="shared" si="1"/>
        <v>-0.33700000000000002</v>
      </c>
      <c r="AO15" s="66">
        <f t="shared" si="2"/>
        <v>-0.08</v>
      </c>
    </row>
    <row r="16" spans="1:41" ht="12.75">
      <c r="A16" s="19" t="s">
        <v>27</v>
      </c>
      <c r="B16" s="79">
        <v>3852955.8</v>
      </c>
      <c r="C16" s="44">
        <v>3744745.1</v>
      </c>
      <c r="D16" s="53">
        <v>108210.7</v>
      </c>
      <c r="E16" s="51">
        <v>3956159.9</v>
      </c>
      <c r="F16" s="44">
        <v>3815538.7</v>
      </c>
      <c r="G16" s="53">
        <v>140621.20000000001</v>
      </c>
      <c r="H16" s="45">
        <v>4648313.3</v>
      </c>
      <c r="I16" s="46">
        <v>254699.2</v>
      </c>
      <c r="J16" s="46">
        <v>4093633.3</v>
      </c>
      <c r="K16" s="46">
        <v>180961.8</v>
      </c>
      <c r="L16" s="33">
        <v>119019</v>
      </c>
      <c r="M16" s="99">
        <v>3982433</v>
      </c>
      <c r="N16" s="100">
        <v>485356</v>
      </c>
      <c r="O16" s="100">
        <v>3217626</v>
      </c>
      <c r="P16" s="100">
        <v>148000</v>
      </c>
      <c r="Q16" s="101">
        <v>131451</v>
      </c>
      <c r="R16" s="36">
        <v>2784020</v>
      </c>
      <c r="S16" s="35">
        <v>2668121</v>
      </c>
      <c r="T16" s="34">
        <v>115899</v>
      </c>
      <c r="U16" s="3">
        <v>2981287</v>
      </c>
      <c r="V16" s="4">
        <v>2797532</v>
      </c>
      <c r="W16" s="5">
        <v>183755</v>
      </c>
      <c r="X16" s="8">
        <v>2286481</v>
      </c>
      <c r="Y16" s="9">
        <v>2188732</v>
      </c>
      <c r="Z16" s="10">
        <v>97749</v>
      </c>
      <c r="AA16" s="8">
        <v>2354211</v>
      </c>
      <c r="AB16" s="9">
        <v>2264933</v>
      </c>
      <c r="AC16" s="10">
        <v>89278</v>
      </c>
      <c r="AD16" s="8">
        <v>2150935</v>
      </c>
      <c r="AE16" s="9">
        <v>2068038</v>
      </c>
      <c r="AF16" s="10">
        <v>82897</v>
      </c>
      <c r="AG16" s="8">
        <v>1832133</v>
      </c>
      <c r="AH16" s="9">
        <v>1735047</v>
      </c>
      <c r="AI16" s="10">
        <v>97086</v>
      </c>
      <c r="AJ16" s="8">
        <v>1846777</v>
      </c>
      <c r="AK16" s="9">
        <v>1728445</v>
      </c>
      <c r="AL16" s="10">
        <v>118332</v>
      </c>
      <c r="AM16" s="68">
        <f t="shared" si="0"/>
        <v>-2.5999999999999999E-2</v>
      </c>
      <c r="AN16" s="67">
        <f t="shared" si="1"/>
        <v>0.29199999999999998</v>
      </c>
      <c r="AO16" s="66">
        <f t="shared" si="2"/>
        <v>1.0860000000000001</v>
      </c>
    </row>
    <row r="17" spans="1:41" ht="12.75">
      <c r="A17" s="19" t="s">
        <v>28</v>
      </c>
      <c r="B17" s="79">
        <v>2232829.4</v>
      </c>
      <c r="C17" s="44">
        <v>2231082.2999999998</v>
      </c>
      <c r="D17" s="53">
        <v>1747.1</v>
      </c>
      <c r="E17" s="51">
        <v>2519648.9</v>
      </c>
      <c r="F17" s="44">
        <v>2425967.6</v>
      </c>
      <c r="G17" s="53">
        <v>93681.4</v>
      </c>
      <c r="H17" s="45">
        <v>2316652.7000000002</v>
      </c>
      <c r="I17" s="46">
        <v>101214.5</v>
      </c>
      <c r="J17" s="46">
        <v>2092244</v>
      </c>
      <c r="K17" s="46">
        <v>24444.2</v>
      </c>
      <c r="L17" s="33">
        <v>98750</v>
      </c>
      <c r="M17" s="99">
        <v>2215225</v>
      </c>
      <c r="N17" s="100">
        <v>121200</v>
      </c>
      <c r="O17" s="100">
        <v>2090908</v>
      </c>
      <c r="P17" s="100">
        <v>6</v>
      </c>
      <c r="Q17" s="101">
        <v>3111</v>
      </c>
      <c r="R17" s="36">
        <v>1821048</v>
      </c>
      <c r="S17" s="35">
        <v>1815401</v>
      </c>
      <c r="T17" s="34">
        <v>5647</v>
      </c>
      <c r="U17" s="3">
        <v>2118708</v>
      </c>
      <c r="V17" s="4">
        <v>2116827</v>
      </c>
      <c r="W17" s="5">
        <v>1881</v>
      </c>
      <c r="X17" s="8">
        <v>1950973</v>
      </c>
      <c r="Y17" s="9">
        <v>1946644</v>
      </c>
      <c r="Z17" s="10">
        <v>4329</v>
      </c>
      <c r="AA17" s="8">
        <v>2487329</v>
      </c>
      <c r="AB17" s="9">
        <v>2399563</v>
      </c>
      <c r="AC17" s="10">
        <v>87766</v>
      </c>
      <c r="AD17" s="8">
        <v>2169388</v>
      </c>
      <c r="AE17" s="9">
        <v>2122540</v>
      </c>
      <c r="AF17" s="10">
        <v>46848</v>
      </c>
      <c r="AG17" s="8">
        <v>2116697</v>
      </c>
      <c r="AH17" s="9">
        <v>2067969</v>
      </c>
      <c r="AI17" s="10">
        <v>48728</v>
      </c>
      <c r="AJ17" s="8">
        <v>2868241</v>
      </c>
      <c r="AK17" s="9">
        <v>2816662</v>
      </c>
      <c r="AL17" s="10">
        <v>51579</v>
      </c>
      <c r="AM17" s="68">
        <f t="shared" si="0"/>
        <v>-0.114</v>
      </c>
      <c r="AN17" s="67">
        <f t="shared" si="1"/>
        <v>5.3999999999999999E-2</v>
      </c>
      <c r="AO17" s="66">
        <f t="shared" si="2"/>
        <v>-0.222</v>
      </c>
    </row>
    <row r="18" spans="1:41" ht="12.75">
      <c r="A18" s="19" t="s">
        <v>29</v>
      </c>
      <c r="B18" s="79">
        <v>109518</v>
      </c>
      <c r="C18" s="44">
        <v>108745.5</v>
      </c>
      <c r="D18" s="53">
        <v>772.5</v>
      </c>
      <c r="E18" s="51">
        <v>115096.9</v>
      </c>
      <c r="F18" s="44">
        <v>114728.2</v>
      </c>
      <c r="G18" s="53">
        <v>368.6</v>
      </c>
      <c r="H18" s="45">
        <v>142561.5</v>
      </c>
      <c r="I18" s="46">
        <v>19918.2</v>
      </c>
      <c r="J18" s="46">
        <v>109173</v>
      </c>
      <c r="K18" s="46">
        <v>12286.2</v>
      </c>
      <c r="L18" s="33">
        <v>1184.0999999999999</v>
      </c>
      <c r="M18" s="99">
        <v>211662</v>
      </c>
      <c r="N18" s="100">
        <v>39318</v>
      </c>
      <c r="O18" s="100">
        <v>171814</v>
      </c>
      <c r="P18" s="100">
        <v>30</v>
      </c>
      <c r="Q18" s="101">
        <v>499</v>
      </c>
      <c r="R18" s="36">
        <v>144670</v>
      </c>
      <c r="S18" s="35">
        <v>144314</v>
      </c>
      <c r="T18" s="34">
        <v>356</v>
      </c>
      <c r="U18" s="3">
        <v>130620</v>
      </c>
      <c r="V18" s="4">
        <v>130615</v>
      </c>
      <c r="W18" s="5">
        <v>5</v>
      </c>
      <c r="X18" s="8">
        <v>112678</v>
      </c>
      <c r="Y18" s="9">
        <v>112658</v>
      </c>
      <c r="Z18" s="10">
        <v>20</v>
      </c>
      <c r="AA18" s="8">
        <v>94556</v>
      </c>
      <c r="AB18" s="9">
        <v>94151</v>
      </c>
      <c r="AC18" s="10">
        <v>405</v>
      </c>
      <c r="AD18" s="8">
        <v>90355</v>
      </c>
      <c r="AE18" s="9">
        <v>89747</v>
      </c>
      <c r="AF18" s="10">
        <v>608</v>
      </c>
      <c r="AG18" s="8">
        <v>96340</v>
      </c>
      <c r="AH18" s="9">
        <v>95399</v>
      </c>
      <c r="AI18" s="10">
        <v>941</v>
      </c>
      <c r="AJ18" s="8">
        <v>81580</v>
      </c>
      <c r="AK18" s="9">
        <v>80561</v>
      </c>
      <c r="AL18" s="10">
        <v>1019</v>
      </c>
      <c r="AM18" s="68">
        <f t="shared" si="0"/>
        <v>-4.8000000000000001E-2</v>
      </c>
      <c r="AN18" s="67">
        <f t="shared" si="1"/>
        <v>-0.16200000000000001</v>
      </c>
      <c r="AO18" s="66">
        <f t="shared" si="2"/>
        <v>0.34200000000000003</v>
      </c>
    </row>
    <row r="19" spans="1:41" ht="12.75">
      <c r="A19" s="19" t="s">
        <v>30</v>
      </c>
      <c r="B19" s="79">
        <v>3469521.7</v>
      </c>
      <c r="C19" s="44">
        <v>3334119.2</v>
      </c>
      <c r="D19" s="53">
        <v>135402.5</v>
      </c>
      <c r="E19" s="51">
        <v>3244864.1</v>
      </c>
      <c r="F19" s="44">
        <v>3007958.4</v>
      </c>
      <c r="G19" s="53">
        <v>236905.8</v>
      </c>
      <c r="H19" s="45">
        <v>4255044.0999999996</v>
      </c>
      <c r="I19" s="46">
        <v>369329</v>
      </c>
      <c r="J19" s="46">
        <v>3520792.5</v>
      </c>
      <c r="K19" s="46">
        <v>22930.1</v>
      </c>
      <c r="L19" s="33">
        <v>341992.6</v>
      </c>
      <c r="M19" s="99">
        <v>4382192</v>
      </c>
      <c r="N19" s="100">
        <v>423038</v>
      </c>
      <c r="O19" s="100">
        <v>3778746</v>
      </c>
      <c r="P19" s="100">
        <v>109233</v>
      </c>
      <c r="Q19" s="101">
        <v>71175</v>
      </c>
      <c r="R19" s="36">
        <v>17613981</v>
      </c>
      <c r="S19" s="35">
        <v>17537244</v>
      </c>
      <c r="T19" s="34">
        <v>76737</v>
      </c>
      <c r="U19" s="3">
        <v>4351148</v>
      </c>
      <c r="V19" s="4">
        <v>4277707</v>
      </c>
      <c r="W19" s="5">
        <v>73441</v>
      </c>
      <c r="X19" s="8">
        <v>4299090</v>
      </c>
      <c r="Y19" s="9">
        <v>4193242</v>
      </c>
      <c r="Z19" s="10">
        <v>105848</v>
      </c>
      <c r="AA19" s="8">
        <v>4195031</v>
      </c>
      <c r="AB19" s="9">
        <v>4161778</v>
      </c>
      <c r="AC19" s="10">
        <v>33253</v>
      </c>
      <c r="AD19" s="8">
        <v>3447521</v>
      </c>
      <c r="AE19" s="9">
        <v>3329397</v>
      </c>
      <c r="AF19" s="10">
        <v>118124</v>
      </c>
      <c r="AG19" s="8">
        <v>3004264</v>
      </c>
      <c r="AH19" s="9">
        <v>2985543</v>
      </c>
      <c r="AI19" s="10">
        <v>18721</v>
      </c>
      <c r="AJ19" s="8">
        <v>3198410</v>
      </c>
      <c r="AK19" s="9">
        <v>3145586</v>
      </c>
      <c r="AL19" s="10">
        <v>52824</v>
      </c>
      <c r="AM19" s="68">
        <f t="shared" si="0"/>
        <v>6.9000000000000006E-2</v>
      </c>
      <c r="AN19" s="67">
        <f t="shared" si="1"/>
        <v>-0.20300000000000001</v>
      </c>
      <c r="AO19" s="66">
        <f t="shared" si="2"/>
        <v>8.5000000000000006E-2</v>
      </c>
    </row>
    <row r="20" spans="1:41" ht="12.75">
      <c r="A20" s="19" t="s">
        <v>31</v>
      </c>
      <c r="B20" s="79">
        <v>2403765.7999999998</v>
      </c>
      <c r="C20" s="44">
        <v>2355838.5</v>
      </c>
      <c r="D20" s="53">
        <v>47927.3</v>
      </c>
      <c r="E20" s="51">
        <v>2572256.1</v>
      </c>
      <c r="F20" s="44">
        <v>2481826.6</v>
      </c>
      <c r="G20" s="53">
        <v>90429.4</v>
      </c>
      <c r="H20" s="45">
        <v>3282979.4</v>
      </c>
      <c r="I20" s="46">
        <v>107063.3</v>
      </c>
      <c r="J20" s="46">
        <v>3035173.8</v>
      </c>
      <c r="K20" s="46">
        <v>38769</v>
      </c>
      <c r="L20" s="33">
        <v>101973.3</v>
      </c>
      <c r="M20" s="99">
        <v>3265979</v>
      </c>
      <c r="N20" s="100">
        <v>133919</v>
      </c>
      <c r="O20" s="100">
        <v>3095854</v>
      </c>
      <c r="P20" s="100">
        <v>4175</v>
      </c>
      <c r="Q20" s="101">
        <v>32031</v>
      </c>
      <c r="R20" s="36">
        <v>2303269</v>
      </c>
      <c r="S20" s="35">
        <v>2290401</v>
      </c>
      <c r="T20" s="34">
        <v>12868</v>
      </c>
      <c r="U20" s="3">
        <v>4089589</v>
      </c>
      <c r="V20" s="4">
        <v>4078193</v>
      </c>
      <c r="W20" s="5">
        <v>11396</v>
      </c>
      <c r="X20" s="8">
        <v>3348075</v>
      </c>
      <c r="Y20" s="9">
        <v>3346486</v>
      </c>
      <c r="Z20" s="10">
        <v>1589</v>
      </c>
      <c r="AA20" s="8">
        <v>2697008</v>
      </c>
      <c r="AB20" s="9">
        <v>2590033</v>
      </c>
      <c r="AC20" s="10">
        <v>106975</v>
      </c>
      <c r="AD20" s="8">
        <v>3385899</v>
      </c>
      <c r="AE20" s="9">
        <v>3265014</v>
      </c>
      <c r="AF20" s="10">
        <v>120885</v>
      </c>
      <c r="AG20" s="8">
        <v>3027123</v>
      </c>
      <c r="AH20" s="9">
        <v>2854088</v>
      </c>
      <c r="AI20" s="10">
        <v>173035</v>
      </c>
      <c r="AJ20" s="8">
        <v>2738158</v>
      </c>
      <c r="AK20" s="9">
        <v>2542044</v>
      </c>
      <c r="AL20" s="10">
        <v>196114</v>
      </c>
      <c r="AM20" s="68">
        <f t="shared" si="0"/>
        <v>-6.6000000000000003E-2</v>
      </c>
      <c r="AN20" s="67">
        <f t="shared" si="1"/>
        <v>-0.41199999999999998</v>
      </c>
      <c r="AO20" s="66">
        <f t="shared" si="2"/>
        <v>-0.122</v>
      </c>
    </row>
    <row r="21" spans="1:41" ht="12.75">
      <c r="A21" s="19" t="s">
        <v>32</v>
      </c>
      <c r="B21" s="79">
        <v>1184160.1000000001</v>
      </c>
      <c r="C21" s="44">
        <v>1133313.8999999999</v>
      </c>
      <c r="D21" s="53">
        <v>50846.1</v>
      </c>
      <c r="E21" s="51">
        <v>1467224.3</v>
      </c>
      <c r="F21" s="44">
        <v>1421811.7</v>
      </c>
      <c r="G21" s="53">
        <v>45412.6</v>
      </c>
      <c r="H21" s="45">
        <v>1578427.5</v>
      </c>
      <c r="I21" s="46">
        <v>101881.1</v>
      </c>
      <c r="J21" s="46">
        <v>1418072.5</v>
      </c>
      <c r="K21" s="46">
        <v>31937.4</v>
      </c>
      <c r="L21" s="33">
        <v>26536.5</v>
      </c>
      <c r="M21" s="99">
        <v>1759541</v>
      </c>
      <c r="N21" s="100">
        <v>125604</v>
      </c>
      <c r="O21" s="100">
        <v>1580095</v>
      </c>
      <c r="P21" s="100">
        <v>1755</v>
      </c>
      <c r="Q21" s="101">
        <v>52087</v>
      </c>
      <c r="R21" s="36">
        <v>1422027</v>
      </c>
      <c r="S21" s="35">
        <v>1386021</v>
      </c>
      <c r="T21" s="34">
        <v>36006</v>
      </c>
      <c r="U21" s="3">
        <v>1817863</v>
      </c>
      <c r="V21" s="4">
        <v>1686209</v>
      </c>
      <c r="W21" s="5">
        <v>131654</v>
      </c>
      <c r="X21" s="8">
        <v>1879459</v>
      </c>
      <c r="Y21" s="9">
        <v>1750782</v>
      </c>
      <c r="Z21" s="10">
        <v>128677</v>
      </c>
      <c r="AA21" s="8">
        <v>2280508</v>
      </c>
      <c r="AB21" s="9">
        <v>2181847</v>
      </c>
      <c r="AC21" s="10">
        <v>98661</v>
      </c>
      <c r="AD21" s="8">
        <v>1922874</v>
      </c>
      <c r="AE21" s="9">
        <v>1906523</v>
      </c>
      <c r="AF21" s="10">
        <v>16351</v>
      </c>
      <c r="AG21" s="8">
        <v>2140543</v>
      </c>
      <c r="AH21" s="9">
        <v>2133046</v>
      </c>
      <c r="AI21" s="10">
        <v>7497</v>
      </c>
      <c r="AJ21" s="8">
        <v>2246939</v>
      </c>
      <c r="AK21" s="9">
        <v>2228988</v>
      </c>
      <c r="AL21" s="10">
        <v>17951</v>
      </c>
      <c r="AM21" s="68">
        <f t="shared" si="0"/>
        <v>-0.193</v>
      </c>
      <c r="AN21" s="67">
        <f t="shared" si="1"/>
        <v>-0.34899999999999998</v>
      </c>
      <c r="AO21" s="66">
        <f t="shared" si="2"/>
        <v>-0.47299999999999998</v>
      </c>
    </row>
    <row r="22" spans="1:41" ht="12.75">
      <c r="A22" s="19" t="s">
        <v>33</v>
      </c>
      <c r="B22" s="79">
        <v>397924.7</v>
      </c>
      <c r="C22" s="44">
        <v>382507.5</v>
      </c>
      <c r="D22" s="53">
        <v>15417.2</v>
      </c>
      <c r="E22" s="51">
        <v>426894.6</v>
      </c>
      <c r="F22" s="44">
        <v>403573.6</v>
      </c>
      <c r="G22" s="53">
        <v>23320.9</v>
      </c>
      <c r="H22" s="45">
        <v>427546.8</v>
      </c>
      <c r="I22" s="46">
        <v>12753.6</v>
      </c>
      <c r="J22" s="46">
        <v>376693.2</v>
      </c>
      <c r="K22" s="46">
        <v>10554.5</v>
      </c>
      <c r="L22" s="33">
        <v>27545.5</v>
      </c>
      <c r="M22" s="99">
        <v>403948</v>
      </c>
      <c r="N22" s="100">
        <v>35320</v>
      </c>
      <c r="O22" s="100">
        <v>343334</v>
      </c>
      <c r="P22" s="100">
        <v>1843</v>
      </c>
      <c r="Q22" s="101">
        <v>23450</v>
      </c>
      <c r="R22" s="36">
        <v>350870</v>
      </c>
      <c r="S22" s="35">
        <v>347753</v>
      </c>
      <c r="T22" s="34">
        <v>3117</v>
      </c>
      <c r="U22" s="3">
        <v>387193</v>
      </c>
      <c r="V22" s="4">
        <v>379219</v>
      </c>
      <c r="W22" s="5">
        <v>7974</v>
      </c>
      <c r="X22" s="8">
        <v>385853</v>
      </c>
      <c r="Y22" s="9">
        <v>380297</v>
      </c>
      <c r="Z22" s="10">
        <v>5556</v>
      </c>
      <c r="AA22" s="8">
        <v>644105</v>
      </c>
      <c r="AB22" s="9">
        <v>600260</v>
      </c>
      <c r="AC22" s="10">
        <v>43845</v>
      </c>
      <c r="AD22" s="8">
        <v>495228</v>
      </c>
      <c r="AE22" s="9">
        <v>488209</v>
      </c>
      <c r="AF22" s="10">
        <v>7019</v>
      </c>
      <c r="AG22" s="8">
        <v>415867</v>
      </c>
      <c r="AH22" s="9">
        <v>413945</v>
      </c>
      <c r="AI22" s="10">
        <v>1922</v>
      </c>
      <c r="AJ22" s="8">
        <v>434694</v>
      </c>
      <c r="AK22" s="9">
        <v>428262</v>
      </c>
      <c r="AL22" s="10">
        <v>6432</v>
      </c>
      <c r="AM22" s="68">
        <f t="shared" si="0"/>
        <v>-6.8000000000000005E-2</v>
      </c>
      <c r="AN22" s="67">
        <f t="shared" si="1"/>
        <v>2.8000000000000001E-2</v>
      </c>
      <c r="AO22" s="66">
        <f t="shared" si="2"/>
        <v>-8.5000000000000006E-2</v>
      </c>
    </row>
    <row r="23" spans="1:41" ht="12.75">
      <c r="A23" s="19" t="s">
        <v>34</v>
      </c>
      <c r="B23" s="79">
        <v>487897.1</v>
      </c>
      <c r="C23" s="44">
        <v>446936.4</v>
      </c>
      <c r="D23" s="53">
        <v>40960.699999999997</v>
      </c>
      <c r="E23" s="51">
        <v>461142.7</v>
      </c>
      <c r="F23" s="44">
        <v>430211.7</v>
      </c>
      <c r="G23" s="53">
        <v>30931</v>
      </c>
      <c r="H23" s="45">
        <v>504215.2</v>
      </c>
      <c r="I23" s="46">
        <v>6869</v>
      </c>
      <c r="J23" s="46">
        <v>472125.6</v>
      </c>
      <c r="K23" s="46">
        <v>8057.3</v>
      </c>
      <c r="L23" s="33">
        <v>17163.3</v>
      </c>
      <c r="M23" s="99">
        <v>400520</v>
      </c>
      <c r="N23" s="100">
        <v>11266</v>
      </c>
      <c r="O23" s="100">
        <v>372680</v>
      </c>
      <c r="P23" s="100">
        <v>1626</v>
      </c>
      <c r="Q23" s="101">
        <v>14949</v>
      </c>
      <c r="R23" s="36">
        <v>361285</v>
      </c>
      <c r="S23" s="35">
        <v>355408</v>
      </c>
      <c r="T23" s="34">
        <v>5877</v>
      </c>
      <c r="U23" s="3">
        <v>296146</v>
      </c>
      <c r="V23" s="4">
        <v>287474</v>
      </c>
      <c r="W23" s="5">
        <v>8672</v>
      </c>
      <c r="X23" s="8">
        <v>307045</v>
      </c>
      <c r="Y23" s="9">
        <v>300045</v>
      </c>
      <c r="Z23" s="10">
        <v>7000</v>
      </c>
      <c r="AA23" s="8">
        <v>313319</v>
      </c>
      <c r="AB23" s="9">
        <v>290256</v>
      </c>
      <c r="AC23" s="10">
        <v>23063</v>
      </c>
      <c r="AD23" s="8">
        <v>311137</v>
      </c>
      <c r="AE23" s="9">
        <v>288538</v>
      </c>
      <c r="AF23" s="10">
        <v>22599</v>
      </c>
      <c r="AG23" s="8">
        <v>224860</v>
      </c>
      <c r="AH23" s="9">
        <v>217820</v>
      </c>
      <c r="AI23" s="10">
        <v>7040</v>
      </c>
      <c r="AJ23" s="8">
        <v>248205</v>
      </c>
      <c r="AK23" s="9">
        <v>235469</v>
      </c>
      <c r="AL23" s="10">
        <v>12736</v>
      </c>
      <c r="AM23" s="68">
        <f t="shared" si="0"/>
        <v>5.8000000000000003E-2</v>
      </c>
      <c r="AN23" s="67">
        <f t="shared" si="1"/>
        <v>0.64700000000000002</v>
      </c>
      <c r="AO23" s="66">
        <f t="shared" si="2"/>
        <v>0.96599999999999997</v>
      </c>
    </row>
    <row r="24" spans="1:41" ht="12.75">
      <c r="A24" s="19" t="s">
        <v>35</v>
      </c>
      <c r="B24" s="79">
        <v>2644513.1</v>
      </c>
      <c r="C24" s="44">
        <v>2399463.2000000002</v>
      </c>
      <c r="D24" s="53">
        <v>245049.9</v>
      </c>
      <c r="E24" s="51">
        <v>2993498</v>
      </c>
      <c r="F24" s="44">
        <v>2878085.3</v>
      </c>
      <c r="G24" s="53">
        <v>115412.7</v>
      </c>
      <c r="H24" s="45">
        <v>2912546.5</v>
      </c>
      <c r="I24" s="46">
        <v>198842.4</v>
      </c>
      <c r="J24" s="46">
        <v>2432431.7000000002</v>
      </c>
      <c r="K24" s="46">
        <v>69046.600000000006</v>
      </c>
      <c r="L24" s="33">
        <v>212225.7</v>
      </c>
      <c r="M24" s="99">
        <v>2939021</v>
      </c>
      <c r="N24" s="100">
        <v>389228</v>
      </c>
      <c r="O24" s="100">
        <v>2315953</v>
      </c>
      <c r="P24" s="100">
        <v>91935</v>
      </c>
      <c r="Q24" s="101">
        <v>141905</v>
      </c>
      <c r="R24" s="36">
        <v>2230226</v>
      </c>
      <c r="S24" s="35">
        <v>2168530</v>
      </c>
      <c r="T24" s="34">
        <v>61696</v>
      </c>
      <c r="U24" s="3">
        <v>2234249</v>
      </c>
      <c r="V24" s="4">
        <v>2145050</v>
      </c>
      <c r="W24" s="5">
        <v>89199</v>
      </c>
      <c r="X24" s="8">
        <v>2088043</v>
      </c>
      <c r="Y24" s="9">
        <v>2003465</v>
      </c>
      <c r="Z24" s="10">
        <v>84578</v>
      </c>
      <c r="AA24" s="8">
        <v>2232528</v>
      </c>
      <c r="AB24" s="9">
        <v>2127824</v>
      </c>
      <c r="AC24" s="10">
        <v>104704</v>
      </c>
      <c r="AD24" s="8">
        <v>2002970</v>
      </c>
      <c r="AE24" s="9">
        <v>1880072</v>
      </c>
      <c r="AF24" s="10">
        <v>122898</v>
      </c>
      <c r="AG24" s="8">
        <v>2056797</v>
      </c>
      <c r="AH24" s="9">
        <v>1934661</v>
      </c>
      <c r="AI24" s="10">
        <v>122136</v>
      </c>
      <c r="AJ24" s="8">
        <v>1829331</v>
      </c>
      <c r="AK24" s="9">
        <v>1728600</v>
      </c>
      <c r="AL24" s="10">
        <v>100731</v>
      </c>
      <c r="AM24" s="68">
        <f t="shared" si="0"/>
        <v>-0.11700000000000001</v>
      </c>
      <c r="AN24" s="67">
        <f t="shared" si="1"/>
        <v>0.184</v>
      </c>
      <c r="AO24" s="66">
        <f t="shared" si="2"/>
        <v>0.44600000000000001</v>
      </c>
    </row>
    <row r="25" spans="1:41" ht="12.75">
      <c r="A25" s="19" t="s">
        <v>36</v>
      </c>
      <c r="B25" s="79">
        <v>840455.6</v>
      </c>
      <c r="C25" s="44">
        <v>838297.1</v>
      </c>
      <c r="D25" s="53">
        <v>2158.5</v>
      </c>
      <c r="E25" s="51">
        <v>909639.1</v>
      </c>
      <c r="F25" s="44">
        <v>903000</v>
      </c>
      <c r="G25" s="53">
        <v>6639.1</v>
      </c>
      <c r="H25" s="45">
        <v>1023625.6</v>
      </c>
      <c r="I25" s="46">
        <v>58519.9</v>
      </c>
      <c r="J25" s="46">
        <v>930167.8</v>
      </c>
      <c r="K25" s="46">
        <v>21866.2</v>
      </c>
      <c r="L25" s="33">
        <v>13071.6</v>
      </c>
      <c r="M25" s="99">
        <v>1059626</v>
      </c>
      <c r="N25" s="100">
        <v>115876</v>
      </c>
      <c r="O25" s="100">
        <v>936279</v>
      </c>
      <c r="P25" s="100">
        <v>1540</v>
      </c>
      <c r="Q25" s="101">
        <v>5932</v>
      </c>
      <c r="R25" s="36">
        <v>675760</v>
      </c>
      <c r="S25" s="35">
        <v>672029</v>
      </c>
      <c r="T25" s="34">
        <v>3731</v>
      </c>
      <c r="U25" s="3">
        <v>600721</v>
      </c>
      <c r="V25" s="4">
        <v>596645</v>
      </c>
      <c r="W25" s="5">
        <v>4076</v>
      </c>
      <c r="X25" s="8">
        <v>585936</v>
      </c>
      <c r="Y25" s="9">
        <v>583214</v>
      </c>
      <c r="Z25" s="10">
        <v>2722</v>
      </c>
      <c r="AA25" s="8">
        <v>571003</v>
      </c>
      <c r="AB25" s="9">
        <v>566818</v>
      </c>
      <c r="AC25" s="10">
        <v>4185</v>
      </c>
      <c r="AD25" s="8">
        <v>564426</v>
      </c>
      <c r="AE25" s="9">
        <v>556743</v>
      </c>
      <c r="AF25" s="10">
        <v>7683</v>
      </c>
      <c r="AG25" s="8">
        <v>586018</v>
      </c>
      <c r="AH25" s="9">
        <v>573693</v>
      </c>
      <c r="AI25" s="10">
        <v>12325</v>
      </c>
      <c r="AJ25" s="8">
        <v>549517</v>
      </c>
      <c r="AK25" s="9">
        <v>537582</v>
      </c>
      <c r="AL25" s="10">
        <v>11935</v>
      </c>
      <c r="AM25" s="68">
        <f t="shared" si="0"/>
        <v>-7.5999999999999998E-2</v>
      </c>
      <c r="AN25" s="67">
        <f t="shared" si="1"/>
        <v>0.39900000000000002</v>
      </c>
      <c r="AO25" s="66">
        <f t="shared" si="2"/>
        <v>0.52900000000000003</v>
      </c>
    </row>
    <row r="26" spans="1:41" ht="12.75">
      <c r="A26" s="19" t="s">
        <v>37</v>
      </c>
      <c r="B26" s="79">
        <v>621265.4</v>
      </c>
      <c r="C26" s="44">
        <v>613268.5</v>
      </c>
      <c r="D26" s="53">
        <v>7996.9</v>
      </c>
      <c r="E26" s="51">
        <v>702406.7</v>
      </c>
      <c r="F26" s="44">
        <v>695338.5</v>
      </c>
      <c r="G26" s="53">
        <v>7068.1</v>
      </c>
      <c r="H26" s="45">
        <v>937438.8</v>
      </c>
      <c r="I26" s="46">
        <v>39837.1</v>
      </c>
      <c r="J26" s="46">
        <v>869259.2</v>
      </c>
      <c r="K26" s="46">
        <v>22784</v>
      </c>
      <c r="L26" s="33">
        <v>5558.5</v>
      </c>
      <c r="M26" s="99">
        <v>660195</v>
      </c>
      <c r="N26" s="100">
        <v>47167</v>
      </c>
      <c r="O26" s="100">
        <v>601886</v>
      </c>
      <c r="P26" s="100">
        <v>2547</v>
      </c>
      <c r="Q26" s="101">
        <v>8595</v>
      </c>
      <c r="R26" s="36">
        <v>646114</v>
      </c>
      <c r="S26" s="35">
        <v>634853</v>
      </c>
      <c r="T26" s="34">
        <v>11261</v>
      </c>
      <c r="U26" s="3">
        <v>726836</v>
      </c>
      <c r="V26" s="4">
        <v>662401</v>
      </c>
      <c r="W26" s="5">
        <v>64435</v>
      </c>
      <c r="X26" s="8">
        <v>610958</v>
      </c>
      <c r="Y26" s="9">
        <v>548687</v>
      </c>
      <c r="Z26" s="10">
        <v>62271</v>
      </c>
      <c r="AA26" s="8">
        <v>519622</v>
      </c>
      <c r="AB26" s="9">
        <v>487663</v>
      </c>
      <c r="AC26" s="10">
        <v>31959</v>
      </c>
      <c r="AD26" s="8">
        <v>645304</v>
      </c>
      <c r="AE26" s="9">
        <v>538270</v>
      </c>
      <c r="AF26" s="10">
        <v>107034</v>
      </c>
      <c r="AG26" s="8">
        <v>529487</v>
      </c>
      <c r="AH26" s="9">
        <v>499484</v>
      </c>
      <c r="AI26" s="10">
        <v>30003</v>
      </c>
      <c r="AJ26" s="8">
        <v>479787</v>
      </c>
      <c r="AK26" s="9">
        <v>463444</v>
      </c>
      <c r="AL26" s="10">
        <v>16343</v>
      </c>
      <c r="AM26" s="68">
        <f t="shared" si="0"/>
        <v>-0.11600000000000001</v>
      </c>
      <c r="AN26" s="67">
        <f t="shared" si="1"/>
        <v>-0.14499999999999999</v>
      </c>
      <c r="AO26" s="66">
        <f t="shared" si="2"/>
        <v>0.29499999999999998</v>
      </c>
    </row>
    <row r="27" spans="1:41" ht="12.75">
      <c r="A27" s="19" t="s">
        <v>38</v>
      </c>
      <c r="B27" s="79">
        <v>237127.9</v>
      </c>
      <c r="C27" s="44">
        <v>231602.4</v>
      </c>
      <c r="D27" s="53">
        <v>5525.5</v>
      </c>
      <c r="E27" s="51">
        <v>372209.7</v>
      </c>
      <c r="F27" s="44">
        <v>367779.8</v>
      </c>
      <c r="G27" s="53">
        <v>4429.8999999999996</v>
      </c>
      <c r="H27" s="45">
        <v>360185.2</v>
      </c>
      <c r="I27" s="46">
        <v>17945.2</v>
      </c>
      <c r="J27" s="46">
        <v>329583.3</v>
      </c>
      <c r="K27" s="46">
        <v>12233.7</v>
      </c>
      <c r="L27" s="33">
        <v>423.1</v>
      </c>
      <c r="M27" s="99">
        <v>403343</v>
      </c>
      <c r="N27" s="100">
        <v>25539</v>
      </c>
      <c r="O27" s="100">
        <v>374905</v>
      </c>
      <c r="P27" s="100">
        <v>500</v>
      </c>
      <c r="Q27" s="101">
        <v>2398</v>
      </c>
      <c r="R27" s="36">
        <v>300819</v>
      </c>
      <c r="S27" s="35">
        <v>300406</v>
      </c>
      <c r="T27" s="34">
        <v>413</v>
      </c>
      <c r="U27" s="3">
        <v>319377</v>
      </c>
      <c r="V27" s="4">
        <v>317801</v>
      </c>
      <c r="W27" s="5">
        <v>1576</v>
      </c>
      <c r="X27" s="8">
        <v>294756</v>
      </c>
      <c r="Y27" s="9">
        <v>294492</v>
      </c>
      <c r="Z27" s="10">
        <v>264</v>
      </c>
      <c r="AA27" s="8">
        <v>368011</v>
      </c>
      <c r="AB27" s="9">
        <v>357797</v>
      </c>
      <c r="AC27" s="10">
        <v>10214</v>
      </c>
      <c r="AD27" s="8">
        <v>288766</v>
      </c>
      <c r="AE27" s="9">
        <v>287446</v>
      </c>
      <c r="AF27" s="10">
        <v>1320</v>
      </c>
      <c r="AG27" s="8">
        <v>270594</v>
      </c>
      <c r="AH27" s="9">
        <v>268669</v>
      </c>
      <c r="AI27" s="10">
        <v>1925</v>
      </c>
      <c r="AJ27" s="8">
        <v>296082</v>
      </c>
      <c r="AK27" s="9">
        <v>290516</v>
      </c>
      <c r="AL27" s="10">
        <v>5566</v>
      </c>
      <c r="AM27" s="68">
        <f t="shared" si="0"/>
        <v>-0.36299999999999999</v>
      </c>
      <c r="AN27" s="67">
        <f t="shared" si="1"/>
        <v>-0.25800000000000001</v>
      </c>
      <c r="AO27" s="66">
        <f t="shared" si="2"/>
        <v>-0.19900000000000001</v>
      </c>
    </row>
    <row r="28" spans="1:41" ht="12.75">
      <c r="A28" s="19" t="s">
        <v>39</v>
      </c>
      <c r="B28" s="79">
        <v>316569.8</v>
      </c>
      <c r="C28" s="44">
        <v>308087.2</v>
      </c>
      <c r="D28" s="53">
        <v>8482.7000000000007</v>
      </c>
      <c r="E28" s="51">
        <v>246576.6</v>
      </c>
      <c r="F28" s="44">
        <v>241959.2</v>
      </c>
      <c r="G28" s="53">
        <v>4617.3999999999996</v>
      </c>
      <c r="H28" s="45">
        <v>309197.09999999998</v>
      </c>
      <c r="I28" s="46">
        <v>26670.9</v>
      </c>
      <c r="J28" s="46">
        <v>260766.5</v>
      </c>
      <c r="K28" s="46">
        <v>18145.2</v>
      </c>
      <c r="L28" s="33">
        <v>3614.5</v>
      </c>
      <c r="M28" s="99">
        <v>320910</v>
      </c>
      <c r="N28" s="100">
        <v>42453</v>
      </c>
      <c r="O28" s="100">
        <v>275946</v>
      </c>
      <c r="P28" s="100">
        <v>204</v>
      </c>
      <c r="Q28" s="101">
        <v>2307</v>
      </c>
      <c r="R28" s="36">
        <v>258065</v>
      </c>
      <c r="S28" s="35">
        <v>252464</v>
      </c>
      <c r="T28" s="34">
        <v>5601</v>
      </c>
      <c r="U28" s="3">
        <v>222972</v>
      </c>
      <c r="V28" s="4">
        <v>222172</v>
      </c>
      <c r="W28" s="5">
        <v>800</v>
      </c>
      <c r="X28" s="8">
        <v>247274</v>
      </c>
      <c r="Y28" s="9">
        <v>240041</v>
      </c>
      <c r="Z28" s="10">
        <v>7233</v>
      </c>
      <c r="AA28" s="8">
        <v>321556</v>
      </c>
      <c r="AB28" s="9">
        <v>296308</v>
      </c>
      <c r="AC28" s="10">
        <v>25248</v>
      </c>
      <c r="AD28" s="8">
        <v>259152</v>
      </c>
      <c r="AE28" s="9">
        <v>251763</v>
      </c>
      <c r="AF28" s="10">
        <v>7389</v>
      </c>
      <c r="AG28" s="8">
        <v>249717</v>
      </c>
      <c r="AH28" s="9">
        <v>246664</v>
      </c>
      <c r="AI28" s="10">
        <v>3053</v>
      </c>
      <c r="AJ28" s="8">
        <v>322406</v>
      </c>
      <c r="AK28" s="9">
        <v>321535</v>
      </c>
      <c r="AL28" s="10">
        <v>871</v>
      </c>
      <c r="AM28" s="68">
        <f t="shared" si="0"/>
        <v>0.28399999999999997</v>
      </c>
      <c r="AN28" s="67">
        <f t="shared" si="1"/>
        <v>0.42</v>
      </c>
      <c r="AO28" s="66">
        <f t="shared" si="2"/>
        <v>-1.7999999999999999E-2</v>
      </c>
    </row>
    <row r="29" spans="1:41" ht="12.75">
      <c r="A29" s="19" t="s">
        <v>40</v>
      </c>
      <c r="B29" s="79">
        <v>314979.7</v>
      </c>
      <c r="C29" s="44">
        <v>313773.90000000002</v>
      </c>
      <c r="D29" s="53">
        <v>1205.7</v>
      </c>
      <c r="E29" s="51">
        <v>612182.9</v>
      </c>
      <c r="F29" s="44">
        <v>597294</v>
      </c>
      <c r="G29" s="53">
        <v>14888.9</v>
      </c>
      <c r="H29" s="45">
        <v>359192.2</v>
      </c>
      <c r="I29" s="46">
        <v>22030</v>
      </c>
      <c r="J29" s="46">
        <v>308773.40000000002</v>
      </c>
      <c r="K29" s="46">
        <v>19579.8</v>
      </c>
      <c r="L29" s="33">
        <v>8809</v>
      </c>
      <c r="M29" s="99">
        <v>424054</v>
      </c>
      <c r="N29" s="100">
        <v>40538</v>
      </c>
      <c r="O29" s="100">
        <v>356798</v>
      </c>
      <c r="P29" s="100">
        <v>258</v>
      </c>
      <c r="Q29" s="101">
        <v>26460</v>
      </c>
      <c r="R29" s="36">
        <v>408924</v>
      </c>
      <c r="S29" s="35">
        <v>406131</v>
      </c>
      <c r="T29" s="34">
        <v>2793</v>
      </c>
      <c r="U29" s="3">
        <v>425632</v>
      </c>
      <c r="V29" s="4">
        <v>419401</v>
      </c>
      <c r="W29" s="5">
        <v>6231</v>
      </c>
      <c r="X29" s="8">
        <v>359377</v>
      </c>
      <c r="Y29" s="9">
        <v>322644</v>
      </c>
      <c r="Z29" s="10">
        <v>36733</v>
      </c>
      <c r="AA29" s="8">
        <v>459107</v>
      </c>
      <c r="AB29" s="9">
        <v>443708</v>
      </c>
      <c r="AC29" s="10">
        <v>15399</v>
      </c>
      <c r="AD29" s="8">
        <v>463971</v>
      </c>
      <c r="AE29" s="9">
        <v>446722</v>
      </c>
      <c r="AF29" s="10">
        <v>17249</v>
      </c>
      <c r="AG29" s="8">
        <v>510250</v>
      </c>
      <c r="AH29" s="9">
        <v>453420</v>
      </c>
      <c r="AI29" s="10">
        <v>56830</v>
      </c>
      <c r="AJ29" s="8">
        <v>468571</v>
      </c>
      <c r="AK29" s="9">
        <v>432707</v>
      </c>
      <c r="AL29" s="10">
        <v>35864</v>
      </c>
      <c r="AM29" s="68">
        <f t="shared" si="0"/>
        <v>-0.48499999999999999</v>
      </c>
      <c r="AN29" s="67">
        <f t="shared" si="1"/>
        <v>-0.26</v>
      </c>
      <c r="AO29" s="66">
        <f t="shared" si="2"/>
        <v>-0.32800000000000001</v>
      </c>
    </row>
    <row r="30" spans="1:41" ht="12.75">
      <c r="A30" s="19" t="s">
        <v>41</v>
      </c>
      <c r="B30" s="79">
        <v>247893</v>
      </c>
      <c r="C30" s="44">
        <v>247753.3</v>
      </c>
      <c r="D30" s="53">
        <v>139.6</v>
      </c>
      <c r="E30" s="51">
        <v>181440.9</v>
      </c>
      <c r="F30" s="44">
        <v>179968.8</v>
      </c>
      <c r="G30" s="53">
        <v>1472.1</v>
      </c>
      <c r="H30" s="45">
        <v>164490.20000000001</v>
      </c>
      <c r="I30" s="46">
        <v>11841.5</v>
      </c>
      <c r="J30" s="46">
        <v>151261.70000000001</v>
      </c>
      <c r="K30" s="46">
        <v>1376.3</v>
      </c>
      <c r="L30" s="33">
        <v>10.8</v>
      </c>
      <c r="M30" s="99">
        <v>189761</v>
      </c>
      <c r="N30" s="100">
        <v>17610</v>
      </c>
      <c r="O30" s="100">
        <v>165830</v>
      </c>
      <c r="P30" s="100">
        <v>5296</v>
      </c>
      <c r="Q30" s="101">
        <v>1025</v>
      </c>
      <c r="R30" s="36">
        <v>168803</v>
      </c>
      <c r="S30" s="35">
        <v>168009</v>
      </c>
      <c r="T30" s="34">
        <v>794</v>
      </c>
      <c r="U30" s="3">
        <v>380584</v>
      </c>
      <c r="V30" s="4">
        <v>378810</v>
      </c>
      <c r="W30" s="5">
        <v>1774</v>
      </c>
      <c r="X30" s="8">
        <v>232953</v>
      </c>
      <c r="Y30" s="9">
        <v>229196</v>
      </c>
      <c r="Z30" s="10">
        <v>3757</v>
      </c>
      <c r="AA30" s="8">
        <v>295972</v>
      </c>
      <c r="AB30" s="9">
        <v>292125</v>
      </c>
      <c r="AC30" s="10">
        <v>3847</v>
      </c>
      <c r="AD30" s="8">
        <v>215066</v>
      </c>
      <c r="AE30" s="9">
        <v>210258</v>
      </c>
      <c r="AF30" s="10">
        <v>4808</v>
      </c>
      <c r="AG30" s="8">
        <v>167634</v>
      </c>
      <c r="AH30" s="9">
        <v>166733</v>
      </c>
      <c r="AI30" s="10">
        <v>901</v>
      </c>
      <c r="AJ30" s="8">
        <v>263670</v>
      </c>
      <c r="AK30" s="9">
        <v>255596</v>
      </c>
      <c r="AL30" s="10">
        <v>8074</v>
      </c>
      <c r="AM30" s="68">
        <f t="shared" si="0"/>
        <v>0.36599999999999999</v>
      </c>
      <c r="AN30" s="67">
        <f t="shared" si="1"/>
        <v>-0.34899999999999998</v>
      </c>
      <c r="AO30" s="66">
        <f t="shared" si="2"/>
        <v>-0.06</v>
      </c>
    </row>
    <row r="31" spans="1:41" ht="12.75">
      <c r="A31" s="19" t="s">
        <v>42</v>
      </c>
      <c r="B31" s="79">
        <v>15833132.9</v>
      </c>
      <c r="C31" s="44">
        <v>15597817.800000001</v>
      </c>
      <c r="D31" s="53">
        <v>235315</v>
      </c>
      <c r="E31" s="51">
        <v>16155528.300000001</v>
      </c>
      <c r="F31" s="44">
        <v>15750592.699999999</v>
      </c>
      <c r="G31" s="53">
        <v>404935.6</v>
      </c>
      <c r="H31" s="45">
        <v>17016270.699999999</v>
      </c>
      <c r="I31" s="46">
        <v>962117.1</v>
      </c>
      <c r="J31" s="46">
        <v>14916889.300000001</v>
      </c>
      <c r="K31" s="46">
        <v>717324.3</v>
      </c>
      <c r="L31" s="33">
        <v>419940</v>
      </c>
      <c r="M31" s="99">
        <v>16006460</v>
      </c>
      <c r="N31" s="100">
        <v>976186</v>
      </c>
      <c r="O31" s="100">
        <v>14791577</v>
      </c>
      <c r="P31" s="100">
        <v>16017</v>
      </c>
      <c r="Q31" s="101">
        <v>222680</v>
      </c>
      <c r="R31" s="36">
        <v>13574817</v>
      </c>
      <c r="S31" s="35">
        <v>13312685</v>
      </c>
      <c r="T31" s="34">
        <v>262132</v>
      </c>
      <c r="U31" s="3">
        <v>12062873</v>
      </c>
      <c r="V31" s="4">
        <v>11905814</v>
      </c>
      <c r="W31" s="5">
        <v>157059</v>
      </c>
      <c r="X31" s="8">
        <v>12997156</v>
      </c>
      <c r="Y31" s="9">
        <v>12746621</v>
      </c>
      <c r="Z31" s="10">
        <v>250535</v>
      </c>
      <c r="AA31" s="8">
        <v>13015972</v>
      </c>
      <c r="AB31" s="9">
        <v>12500835</v>
      </c>
      <c r="AC31" s="10">
        <v>515137</v>
      </c>
      <c r="AD31" s="8">
        <v>13081288</v>
      </c>
      <c r="AE31" s="9">
        <v>12608595</v>
      </c>
      <c r="AF31" s="10">
        <v>472693</v>
      </c>
      <c r="AG31" s="8">
        <v>8133291</v>
      </c>
      <c r="AH31" s="9">
        <v>8027300</v>
      </c>
      <c r="AI31" s="10">
        <v>105991</v>
      </c>
      <c r="AJ31" s="8">
        <v>7630287</v>
      </c>
      <c r="AK31" s="9">
        <v>7419965</v>
      </c>
      <c r="AL31" s="10">
        <v>210322</v>
      </c>
      <c r="AM31" s="68">
        <f t="shared" si="0"/>
        <v>-0.02</v>
      </c>
      <c r="AN31" s="67">
        <f t="shared" si="1"/>
        <v>0.313</v>
      </c>
      <c r="AO31" s="66">
        <f t="shared" si="2"/>
        <v>1.075</v>
      </c>
    </row>
    <row r="32" spans="1:41" ht="12.75">
      <c r="A32" s="19" t="s">
        <v>43</v>
      </c>
      <c r="B32" s="79">
        <v>6307318</v>
      </c>
      <c r="C32" s="44">
        <v>6279277.9000000004</v>
      </c>
      <c r="D32" s="53">
        <v>28040</v>
      </c>
      <c r="E32" s="51">
        <v>7789148.2000000002</v>
      </c>
      <c r="F32" s="44">
        <v>7758388.4000000004</v>
      </c>
      <c r="G32" s="53">
        <v>30759.8</v>
      </c>
      <c r="H32" s="45">
        <v>8850130.4000000004</v>
      </c>
      <c r="I32" s="46">
        <v>534044.19999999995</v>
      </c>
      <c r="J32" s="46">
        <v>8213435.2000000002</v>
      </c>
      <c r="K32" s="46">
        <v>76111.600000000006</v>
      </c>
      <c r="L32" s="33">
        <v>26539.4</v>
      </c>
      <c r="M32" s="99">
        <v>8308321</v>
      </c>
      <c r="N32" s="100">
        <v>663472</v>
      </c>
      <c r="O32" s="100">
        <v>7596005</v>
      </c>
      <c r="P32" s="100">
        <v>14189</v>
      </c>
      <c r="Q32" s="101">
        <v>34654</v>
      </c>
      <c r="R32" s="36">
        <v>6897021</v>
      </c>
      <c r="S32" s="35">
        <v>6883096</v>
      </c>
      <c r="T32" s="34">
        <v>13925</v>
      </c>
      <c r="U32" s="3">
        <v>7561638</v>
      </c>
      <c r="V32" s="4">
        <v>7528907</v>
      </c>
      <c r="W32" s="5">
        <v>32731</v>
      </c>
      <c r="X32" s="8">
        <v>6924929</v>
      </c>
      <c r="Y32" s="9">
        <v>6875787</v>
      </c>
      <c r="Z32" s="10">
        <v>49142</v>
      </c>
      <c r="AA32" s="8">
        <v>6682416</v>
      </c>
      <c r="AB32" s="9">
        <v>6591926</v>
      </c>
      <c r="AC32" s="10">
        <v>90490</v>
      </c>
      <c r="AD32" s="8">
        <v>5985180</v>
      </c>
      <c r="AE32" s="9">
        <v>5963595</v>
      </c>
      <c r="AF32" s="10">
        <v>21585</v>
      </c>
      <c r="AG32" s="8">
        <v>5725106</v>
      </c>
      <c r="AH32" s="9">
        <v>5491660</v>
      </c>
      <c r="AI32" s="10">
        <v>233446</v>
      </c>
      <c r="AJ32" s="8">
        <v>4944933</v>
      </c>
      <c r="AK32" s="9">
        <v>4920704</v>
      </c>
      <c r="AL32" s="10">
        <v>24229</v>
      </c>
      <c r="AM32" s="68">
        <f t="shared" si="0"/>
        <v>-0.19</v>
      </c>
      <c r="AN32" s="67">
        <f t="shared" si="1"/>
        <v>-0.16600000000000001</v>
      </c>
      <c r="AO32" s="66">
        <f t="shared" si="2"/>
        <v>0.27600000000000002</v>
      </c>
    </row>
    <row r="33" spans="1:41" ht="12.75">
      <c r="A33" s="19" t="s">
        <v>44</v>
      </c>
      <c r="B33" s="79">
        <v>2230260</v>
      </c>
      <c r="C33" s="44">
        <v>2206422.4</v>
      </c>
      <c r="D33" s="53">
        <v>23837.599999999999</v>
      </c>
      <c r="E33" s="51">
        <v>2156949.1</v>
      </c>
      <c r="F33" s="44">
        <v>2153449</v>
      </c>
      <c r="G33" s="53">
        <v>3500.1</v>
      </c>
      <c r="H33" s="45">
        <v>2554698.5</v>
      </c>
      <c r="I33" s="46">
        <v>139162.5</v>
      </c>
      <c r="J33" s="46">
        <v>2370518.7999999998</v>
      </c>
      <c r="K33" s="46">
        <v>32872.800000000003</v>
      </c>
      <c r="L33" s="33">
        <v>12144.4</v>
      </c>
      <c r="M33" s="99">
        <v>2410673</v>
      </c>
      <c r="N33" s="100">
        <v>210407</v>
      </c>
      <c r="O33" s="100">
        <v>2188927</v>
      </c>
      <c r="P33" s="100">
        <v>6793</v>
      </c>
      <c r="Q33" s="101">
        <v>4546</v>
      </c>
      <c r="R33" s="36">
        <v>1867835</v>
      </c>
      <c r="S33" s="35">
        <v>1866491</v>
      </c>
      <c r="T33" s="34">
        <v>1344</v>
      </c>
      <c r="U33" s="3">
        <v>1728641</v>
      </c>
      <c r="V33" s="4">
        <v>1726084</v>
      </c>
      <c r="W33" s="5">
        <v>2557</v>
      </c>
      <c r="X33" s="8">
        <v>1703771</v>
      </c>
      <c r="Y33" s="9">
        <v>1700258</v>
      </c>
      <c r="Z33" s="10">
        <v>3513</v>
      </c>
      <c r="AA33" s="8">
        <v>1180338</v>
      </c>
      <c r="AB33" s="9">
        <v>1177007</v>
      </c>
      <c r="AC33" s="10">
        <v>3331</v>
      </c>
      <c r="AD33" s="8">
        <v>1125719</v>
      </c>
      <c r="AE33" s="9">
        <v>1117762</v>
      </c>
      <c r="AF33" s="10">
        <v>7957</v>
      </c>
      <c r="AG33" s="8">
        <v>1710130</v>
      </c>
      <c r="AH33" s="9">
        <v>1693104</v>
      </c>
      <c r="AI33" s="10">
        <v>17026</v>
      </c>
      <c r="AJ33" s="8">
        <v>1259194</v>
      </c>
      <c r="AK33" s="9">
        <v>1254129</v>
      </c>
      <c r="AL33" s="10">
        <v>5065</v>
      </c>
      <c r="AM33" s="68">
        <f t="shared" si="0"/>
        <v>3.4000000000000002E-2</v>
      </c>
      <c r="AN33" s="67">
        <f t="shared" si="1"/>
        <v>0.28999999999999998</v>
      </c>
      <c r="AO33" s="66">
        <f t="shared" si="2"/>
        <v>0.77100000000000002</v>
      </c>
    </row>
    <row r="34" spans="1:41" ht="12.75">
      <c r="A34" s="19" t="s">
        <v>45</v>
      </c>
      <c r="B34" s="79">
        <v>963224.2</v>
      </c>
      <c r="C34" s="44">
        <v>961092.2</v>
      </c>
      <c r="D34" s="53">
        <v>2132</v>
      </c>
      <c r="E34" s="51">
        <v>973293.3</v>
      </c>
      <c r="F34" s="44">
        <v>949293</v>
      </c>
      <c r="G34" s="53">
        <v>24000.3</v>
      </c>
      <c r="H34" s="45">
        <v>1086654.3999999999</v>
      </c>
      <c r="I34" s="46">
        <v>91356.800000000003</v>
      </c>
      <c r="J34" s="46">
        <v>971199</v>
      </c>
      <c r="K34" s="46">
        <v>16472.900000000001</v>
      </c>
      <c r="L34" s="33">
        <v>7625.7</v>
      </c>
      <c r="M34" s="99">
        <v>1551387</v>
      </c>
      <c r="N34" s="100">
        <v>148907</v>
      </c>
      <c r="O34" s="100">
        <v>1394005</v>
      </c>
      <c r="P34" s="100">
        <v>2854</v>
      </c>
      <c r="Q34" s="101">
        <v>5620</v>
      </c>
      <c r="R34" s="36">
        <v>1393941</v>
      </c>
      <c r="S34" s="35">
        <v>1393037</v>
      </c>
      <c r="T34" s="34">
        <v>904</v>
      </c>
      <c r="U34" s="3">
        <v>1391478</v>
      </c>
      <c r="V34" s="4">
        <v>1386789</v>
      </c>
      <c r="W34" s="5">
        <v>4689</v>
      </c>
      <c r="X34" s="8">
        <v>1242395</v>
      </c>
      <c r="Y34" s="9">
        <v>1241556</v>
      </c>
      <c r="Z34" s="10">
        <v>839</v>
      </c>
      <c r="AA34" s="8">
        <v>772599</v>
      </c>
      <c r="AB34" s="9">
        <v>768269</v>
      </c>
      <c r="AC34" s="10">
        <v>4330</v>
      </c>
      <c r="AD34" s="8">
        <v>836941</v>
      </c>
      <c r="AE34" s="9">
        <v>831259</v>
      </c>
      <c r="AF34" s="10">
        <v>5682</v>
      </c>
      <c r="AG34" s="8">
        <v>870426</v>
      </c>
      <c r="AH34" s="9">
        <v>866231</v>
      </c>
      <c r="AI34" s="10">
        <v>4195</v>
      </c>
      <c r="AJ34" s="8">
        <v>1160969</v>
      </c>
      <c r="AK34" s="9">
        <v>1152784</v>
      </c>
      <c r="AL34" s="10">
        <v>8185</v>
      </c>
      <c r="AM34" s="68">
        <f t="shared" si="0"/>
        <v>-0.01</v>
      </c>
      <c r="AN34" s="67">
        <f t="shared" si="1"/>
        <v>-0.308</v>
      </c>
      <c r="AO34" s="66">
        <f t="shared" si="2"/>
        <v>-0.17</v>
      </c>
    </row>
    <row r="35" spans="1:41" ht="12.75">
      <c r="A35" s="19" t="s">
        <v>46</v>
      </c>
      <c r="B35" s="79">
        <v>556199.6</v>
      </c>
      <c r="C35" s="44">
        <v>542610.4</v>
      </c>
      <c r="D35" s="53">
        <v>13589.2</v>
      </c>
      <c r="E35" s="51">
        <v>610041.4</v>
      </c>
      <c r="F35" s="44">
        <v>588082.5</v>
      </c>
      <c r="G35" s="53">
        <v>21958.799999999999</v>
      </c>
      <c r="H35" s="45">
        <v>499238.6</v>
      </c>
      <c r="I35" s="46">
        <v>6739.3</v>
      </c>
      <c r="J35" s="46">
        <v>414873.4</v>
      </c>
      <c r="K35" s="46">
        <v>53520.800000000003</v>
      </c>
      <c r="L35" s="33">
        <v>24105.1</v>
      </c>
      <c r="M35" s="99">
        <v>393577</v>
      </c>
      <c r="N35" s="100">
        <v>10708</v>
      </c>
      <c r="O35" s="100">
        <v>357591</v>
      </c>
      <c r="P35" s="100">
        <v>3141</v>
      </c>
      <c r="Q35" s="101">
        <v>22138</v>
      </c>
      <c r="R35" s="36">
        <v>438277</v>
      </c>
      <c r="S35" s="35">
        <v>435207</v>
      </c>
      <c r="T35" s="34">
        <v>3070</v>
      </c>
      <c r="U35" s="3">
        <v>453296</v>
      </c>
      <c r="V35" s="4">
        <v>433902</v>
      </c>
      <c r="W35" s="5">
        <v>19394</v>
      </c>
      <c r="X35" s="8">
        <v>575361</v>
      </c>
      <c r="Y35" s="9">
        <v>554898</v>
      </c>
      <c r="Z35" s="10">
        <v>20463</v>
      </c>
      <c r="AA35" s="8">
        <v>449300</v>
      </c>
      <c r="AB35" s="9">
        <v>438243</v>
      </c>
      <c r="AC35" s="10">
        <v>11057</v>
      </c>
      <c r="AD35" s="8">
        <v>1609752</v>
      </c>
      <c r="AE35" s="9">
        <v>1598715</v>
      </c>
      <c r="AF35" s="10">
        <v>11037</v>
      </c>
      <c r="AG35" s="8">
        <v>1205364</v>
      </c>
      <c r="AH35" s="9">
        <v>1181001</v>
      </c>
      <c r="AI35" s="10">
        <v>24363</v>
      </c>
      <c r="AJ35" s="8">
        <v>671117</v>
      </c>
      <c r="AK35" s="9">
        <v>627696</v>
      </c>
      <c r="AL35" s="10">
        <v>43421</v>
      </c>
      <c r="AM35" s="68">
        <f t="shared" si="0"/>
        <v>-8.7999999999999995E-2</v>
      </c>
      <c r="AN35" s="67">
        <f t="shared" si="1"/>
        <v>0.22700000000000001</v>
      </c>
      <c r="AO35" s="66">
        <f t="shared" si="2"/>
        <v>-0.17100000000000001</v>
      </c>
    </row>
    <row r="36" spans="1:41" ht="12.75">
      <c r="A36" s="19" t="s">
        <v>47</v>
      </c>
      <c r="B36" s="79">
        <v>1136552.5</v>
      </c>
      <c r="C36" s="44">
        <v>1124477.1000000001</v>
      </c>
      <c r="D36" s="53">
        <v>12075.4</v>
      </c>
      <c r="E36" s="51">
        <v>1197458.7</v>
      </c>
      <c r="F36" s="44">
        <v>1193265.6000000001</v>
      </c>
      <c r="G36" s="53">
        <v>4193</v>
      </c>
      <c r="H36" s="45">
        <v>1181584.8</v>
      </c>
      <c r="I36" s="46">
        <v>86301.7</v>
      </c>
      <c r="J36" s="46">
        <v>1064744.5</v>
      </c>
      <c r="K36" s="46">
        <v>27465.3</v>
      </c>
      <c r="L36" s="33">
        <v>3073.3</v>
      </c>
      <c r="M36" s="99">
        <v>1217637</v>
      </c>
      <c r="N36" s="100">
        <v>106237</v>
      </c>
      <c r="O36" s="100">
        <v>1105576</v>
      </c>
      <c r="P36" s="100">
        <v>2867</v>
      </c>
      <c r="Q36" s="101">
        <v>2958</v>
      </c>
      <c r="R36" s="36">
        <v>1113168</v>
      </c>
      <c r="S36" s="35">
        <v>1111285</v>
      </c>
      <c r="T36" s="34">
        <v>1883</v>
      </c>
      <c r="U36" s="3">
        <v>1221880</v>
      </c>
      <c r="V36" s="4">
        <v>1220627</v>
      </c>
      <c r="W36" s="5">
        <v>1253</v>
      </c>
      <c r="X36" s="8">
        <v>1321897</v>
      </c>
      <c r="Y36" s="9">
        <v>1315557</v>
      </c>
      <c r="Z36" s="10">
        <v>6340</v>
      </c>
      <c r="AA36" s="8">
        <v>4212948</v>
      </c>
      <c r="AB36" s="9">
        <v>4201656</v>
      </c>
      <c r="AC36" s="10">
        <v>11292</v>
      </c>
      <c r="AD36" s="8">
        <v>3063521</v>
      </c>
      <c r="AE36" s="9">
        <v>3058821</v>
      </c>
      <c r="AF36" s="10">
        <v>4700</v>
      </c>
      <c r="AG36" s="8">
        <v>1370621</v>
      </c>
      <c r="AH36" s="9">
        <v>1349450</v>
      </c>
      <c r="AI36" s="10">
        <v>21171</v>
      </c>
      <c r="AJ36" s="8">
        <v>1246323</v>
      </c>
      <c r="AK36" s="9">
        <v>1241082</v>
      </c>
      <c r="AL36" s="10">
        <v>5241</v>
      </c>
      <c r="AM36" s="68">
        <f t="shared" si="0"/>
        <v>-5.0999999999999997E-2</v>
      </c>
      <c r="AN36" s="67">
        <f t="shared" si="1"/>
        <v>-7.0000000000000007E-2</v>
      </c>
      <c r="AO36" s="66">
        <f t="shared" si="2"/>
        <v>-8.7999999999999995E-2</v>
      </c>
    </row>
    <row r="37" spans="1:41" ht="12.75">
      <c r="A37" s="19" t="s">
        <v>48</v>
      </c>
      <c r="B37" s="79">
        <v>190191.2</v>
      </c>
      <c r="C37" s="44">
        <v>190191.2</v>
      </c>
      <c r="D37" s="53">
        <v>0</v>
      </c>
      <c r="E37" s="51">
        <v>182102.5</v>
      </c>
      <c r="F37" s="44">
        <v>181657.3</v>
      </c>
      <c r="G37" s="53">
        <v>445.2</v>
      </c>
      <c r="H37" s="45">
        <v>162543.70000000001</v>
      </c>
      <c r="I37" s="46">
        <v>6903</v>
      </c>
      <c r="J37" s="46">
        <v>132319.1</v>
      </c>
      <c r="K37" s="46">
        <v>20570.099999999999</v>
      </c>
      <c r="L37" s="33">
        <v>2751.6</v>
      </c>
      <c r="M37" s="99">
        <v>171452</v>
      </c>
      <c r="N37" s="100">
        <v>27231</v>
      </c>
      <c r="O37" s="100">
        <v>142188</v>
      </c>
      <c r="P37" s="100">
        <v>900</v>
      </c>
      <c r="Q37" s="101">
        <v>1132</v>
      </c>
      <c r="R37" s="36">
        <v>160379</v>
      </c>
      <c r="S37" s="35">
        <v>159461</v>
      </c>
      <c r="T37" s="34">
        <v>918</v>
      </c>
      <c r="U37" s="3">
        <v>654997</v>
      </c>
      <c r="V37" s="4">
        <v>653627</v>
      </c>
      <c r="W37" s="5">
        <v>1370</v>
      </c>
      <c r="X37" s="8">
        <v>157877</v>
      </c>
      <c r="Y37" s="9">
        <v>151336</v>
      </c>
      <c r="Z37" s="10">
        <v>6541</v>
      </c>
      <c r="AA37" s="8">
        <v>188383</v>
      </c>
      <c r="AB37" s="9">
        <v>182053</v>
      </c>
      <c r="AC37" s="10">
        <v>6330</v>
      </c>
      <c r="AD37" s="8">
        <v>192171</v>
      </c>
      <c r="AE37" s="9">
        <v>188774</v>
      </c>
      <c r="AF37" s="10">
        <v>3397</v>
      </c>
      <c r="AG37" s="8">
        <v>137724</v>
      </c>
      <c r="AH37" s="9">
        <v>131213</v>
      </c>
      <c r="AI37" s="10">
        <v>6511</v>
      </c>
      <c r="AJ37" s="8">
        <v>121688</v>
      </c>
      <c r="AK37" s="9">
        <v>113684</v>
      </c>
      <c r="AL37" s="10">
        <v>8004</v>
      </c>
      <c r="AM37" s="68">
        <f t="shared" si="0"/>
        <v>4.3999999999999997E-2</v>
      </c>
      <c r="AN37" s="67">
        <f t="shared" si="1"/>
        <v>-0.71</v>
      </c>
      <c r="AO37" s="66">
        <f t="shared" si="2"/>
        <v>0.56299999999999994</v>
      </c>
    </row>
    <row r="38" spans="1:41" ht="12.75">
      <c r="A38" s="19" t="s">
        <v>49</v>
      </c>
      <c r="B38" s="79">
        <v>262459.5</v>
      </c>
      <c r="C38" s="44">
        <v>261912.2</v>
      </c>
      <c r="D38" s="53">
        <v>547.20000000000005</v>
      </c>
      <c r="E38" s="51">
        <v>262929.09999999998</v>
      </c>
      <c r="F38" s="44">
        <v>262148</v>
      </c>
      <c r="G38" s="53">
        <v>781.1</v>
      </c>
      <c r="H38" s="45">
        <v>262001.8</v>
      </c>
      <c r="I38" s="46">
        <v>15668.4</v>
      </c>
      <c r="J38" s="46">
        <v>224145.9</v>
      </c>
      <c r="K38" s="46">
        <v>20636.3</v>
      </c>
      <c r="L38" s="33">
        <v>1551.2</v>
      </c>
      <c r="M38" s="99">
        <v>219772</v>
      </c>
      <c r="N38" s="100">
        <v>23327</v>
      </c>
      <c r="O38" s="100">
        <v>195594</v>
      </c>
      <c r="P38" s="100">
        <v>177</v>
      </c>
      <c r="Q38" s="101">
        <v>674</v>
      </c>
      <c r="R38" s="36">
        <v>205604</v>
      </c>
      <c r="S38" s="35">
        <v>204579</v>
      </c>
      <c r="T38" s="34">
        <v>1025</v>
      </c>
      <c r="U38" s="3">
        <v>230738</v>
      </c>
      <c r="V38" s="4">
        <v>230075</v>
      </c>
      <c r="W38" s="5">
        <v>663</v>
      </c>
      <c r="X38" s="8">
        <v>178827</v>
      </c>
      <c r="Y38" s="9">
        <v>178121</v>
      </c>
      <c r="Z38" s="10">
        <v>706</v>
      </c>
      <c r="AA38" s="8">
        <v>193099</v>
      </c>
      <c r="AB38" s="9">
        <v>193069</v>
      </c>
      <c r="AC38" s="10">
        <v>30</v>
      </c>
      <c r="AD38" s="8">
        <v>211970</v>
      </c>
      <c r="AE38" s="9">
        <v>210458</v>
      </c>
      <c r="AF38" s="10">
        <v>1512</v>
      </c>
      <c r="AG38" s="8">
        <v>168707</v>
      </c>
      <c r="AH38" s="9">
        <v>167955</v>
      </c>
      <c r="AI38" s="10">
        <v>752</v>
      </c>
      <c r="AJ38" s="8">
        <v>158600</v>
      </c>
      <c r="AK38" s="9">
        <v>153805</v>
      </c>
      <c r="AL38" s="10">
        <v>4795</v>
      </c>
      <c r="AM38" s="68">
        <f t="shared" si="0"/>
        <v>-2E-3</v>
      </c>
      <c r="AN38" s="67">
        <f t="shared" si="1"/>
        <v>0.13700000000000001</v>
      </c>
      <c r="AO38" s="66">
        <f t="shared" si="2"/>
        <v>0.65500000000000003</v>
      </c>
    </row>
    <row r="39" spans="1:41" ht="12.75">
      <c r="A39" s="19" t="s">
        <v>50</v>
      </c>
      <c r="B39" s="79">
        <v>482806.7</v>
      </c>
      <c r="C39" s="44">
        <v>481733.8</v>
      </c>
      <c r="D39" s="53">
        <v>1072.9000000000001</v>
      </c>
      <c r="E39" s="51">
        <v>482238</v>
      </c>
      <c r="F39" s="44">
        <v>478098.5</v>
      </c>
      <c r="G39" s="53">
        <v>4139.5</v>
      </c>
      <c r="H39" s="45">
        <v>381634.9</v>
      </c>
      <c r="I39" s="46">
        <v>4874.5</v>
      </c>
      <c r="J39" s="46">
        <v>374939.6</v>
      </c>
      <c r="K39" s="46">
        <v>587.79999999999995</v>
      </c>
      <c r="L39" s="33">
        <v>1233</v>
      </c>
      <c r="M39" s="99">
        <v>493357</v>
      </c>
      <c r="N39" s="100">
        <v>13666</v>
      </c>
      <c r="O39" s="100">
        <v>478480</v>
      </c>
      <c r="P39" s="100">
        <v>1051</v>
      </c>
      <c r="Q39" s="101">
        <v>161</v>
      </c>
      <c r="R39" s="36">
        <v>316965</v>
      </c>
      <c r="S39" s="35">
        <v>312624</v>
      </c>
      <c r="T39" s="34">
        <v>4341</v>
      </c>
      <c r="U39" s="3">
        <v>353500</v>
      </c>
      <c r="V39" s="4">
        <v>321050</v>
      </c>
      <c r="W39" s="5">
        <v>32450</v>
      </c>
      <c r="X39" s="8">
        <v>477072</v>
      </c>
      <c r="Y39" s="9">
        <v>436217</v>
      </c>
      <c r="Z39" s="10">
        <v>40855</v>
      </c>
      <c r="AA39" s="8">
        <v>600428</v>
      </c>
      <c r="AB39" s="9">
        <v>593264</v>
      </c>
      <c r="AC39" s="10">
        <v>7164</v>
      </c>
      <c r="AD39" s="8">
        <v>562591</v>
      </c>
      <c r="AE39" s="9">
        <v>554983</v>
      </c>
      <c r="AF39" s="10">
        <v>7608</v>
      </c>
      <c r="AG39" s="8">
        <v>431332</v>
      </c>
      <c r="AH39" s="9">
        <v>418931</v>
      </c>
      <c r="AI39" s="10">
        <v>12401</v>
      </c>
      <c r="AJ39" s="8">
        <v>359009</v>
      </c>
      <c r="AK39" s="9">
        <v>342532</v>
      </c>
      <c r="AL39" s="10">
        <v>16477</v>
      </c>
      <c r="AM39" s="68">
        <f t="shared" si="0"/>
        <v>1E-3</v>
      </c>
      <c r="AN39" s="67">
        <f t="shared" si="1"/>
        <v>0.36599999999999999</v>
      </c>
      <c r="AO39" s="66">
        <f t="shared" si="2"/>
        <v>0.34499999999999997</v>
      </c>
    </row>
    <row r="40" spans="1:41" ht="12.75">
      <c r="A40" s="19" t="s">
        <v>51</v>
      </c>
      <c r="B40" s="79">
        <v>492718.6</v>
      </c>
      <c r="C40" s="44">
        <v>490720.9</v>
      </c>
      <c r="D40" s="53">
        <v>1997.7</v>
      </c>
      <c r="E40" s="51">
        <v>407596.5</v>
      </c>
      <c r="F40" s="44">
        <v>406011.8</v>
      </c>
      <c r="G40" s="53">
        <v>1584.7</v>
      </c>
      <c r="H40" s="45">
        <v>361575.9</v>
      </c>
      <c r="I40" s="46">
        <v>16867</v>
      </c>
      <c r="J40" s="46">
        <v>333603.7</v>
      </c>
      <c r="K40" s="46">
        <v>9302.2999999999993</v>
      </c>
      <c r="L40" s="33">
        <v>1803</v>
      </c>
      <c r="M40" s="99">
        <v>421373</v>
      </c>
      <c r="N40" s="100">
        <v>32364</v>
      </c>
      <c r="O40" s="100">
        <v>386880</v>
      </c>
      <c r="P40" s="100">
        <v>730</v>
      </c>
      <c r="Q40" s="101">
        <v>1399</v>
      </c>
      <c r="R40" s="36">
        <v>295119</v>
      </c>
      <c r="S40" s="35">
        <v>294312</v>
      </c>
      <c r="T40" s="34">
        <v>807</v>
      </c>
      <c r="U40" s="3">
        <v>341037</v>
      </c>
      <c r="V40" s="4">
        <v>339923</v>
      </c>
      <c r="W40" s="5">
        <v>1114</v>
      </c>
      <c r="X40" s="8">
        <v>404380</v>
      </c>
      <c r="Y40" s="9">
        <v>400408</v>
      </c>
      <c r="Z40" s="10">
        <v>3972</v>
      </c>
      <c r="AA40" s="8">
        <v>517238</v>
      </c>
      <c r="AB40" s="9">
        <v>513830</v>
      </c>
      <c r="AC40" s="10">
        <v>3408</v>
      </c>
      <c r="AD40" s="8">
        <v>428746</v>
      </c>
      <c r="AE40" s="9">
        <v>422144</v>
      </c>
      <c r="AF40" s="10">
        <v>6602</v>
      </c>
      <c r="AG40" s="8">
        <v>514736</v>
      </c>
      <c r="AH40" s="9">
        <v>511948</v>
      </c>
      <c r="AI40" s="10">
        <v>2788</v>
      </c>
      <c r="AJ40" s="8">
        <v>313601</v>
      </c>
      <c r="AK40" s="9">
        <v>312305</v>
      </c>
      <c r="AL40" s="10">
        <v>1296</v>
      </c>
      <c r="AM40" s="68">
        <f t="shared" si="0"/>
        <v>0.20899999999999999</v>
      </c>
      <c r="AN40" s="67">
        <f t="shared" si="1"/>
        <v>0.44500000000000001</v>
      </c>
      <c r="AO40" s="66">
        <f t="shared" si="2"/>
        <v>0.57099999999999995</v>
      </c>
    </row>
    <row r="41" spans="1:41" ht="12.75">
      <c r="A41" s="19" t="s">
        <v>52</v>
      </c>
      <c r="B41" s="79">
        <v>2219074.9</v>
      </c>
      <c r="C41" s="44">
        <v>2166953.2999999998</v>
      </c>
      <c r="D41" s="53">
        <v>52121.599999999999</v>
      </c>
      <c r="E41" s="51">
        <v>2622722.7999999998</v>
      </c>
      <c r="F41" s="44">
        <v>2582709.2000000002</v>
      </c>
      <c r="G41" s="53">
        <v>40013.599999999999</v>
      </c>
      <c r="H41" s="45">
        <v>2927424.5</v>
      </c>
      <c r="I41" s="46">
        <v>67962.399999999994</v>
      </c>
      <c r="J41" s="46">
        <v>2784999.1</v>
      </c>
      <c r="K41" s="46">
        <v>40084.800000000003</v>
      </c>
      <c r="L41" s="33">
        <v>34378</v>
      </c>
      <c r="M41" s="99">
        <v>2536832</v>
      </c>
      <c r="N41" s="100">
        <v>95192</v>
      </c>
      <c r="O41" s="100">
        <v>2358793</v>
      </c>
      <c r="P41" s="100">
        <v>24124</v>
      </c>
      <c r="Q41" s="101">
        <v>58722</v>
      </c>
      <c r="R41" s="36">
        <v>2246047</v>
      </c>
      <c r="S41" s="35">
        <v>2192726</v>
      </c>
      <c r="T41" s="34">
        <v>53321</v>
      </c>
      <c r="U41" s="3">
        <v>2282125</v>
      </c>
      <c r="V41" s="4">
        <v>2191960</v>
      </c>
      <c r="W41" s="5">
        <v>90165</v>
      </c>
      <c r="X41" s="8">
        <v>2229624</v>
      </c>
      <c r="Y41" s="9">
        <v>2172700</v>
      </c>
      <c r="Z41" s="10">
        <v>56924</v>
      </c>
      <c r="AA41" s="8">
        <v>2575880</v>
      </c>
      <c r="AB41" s="9">
        <v>2524843</v>
      </c>
      <c r="AC41" s="10">
        <v>51037</v>
      </c>
      <c r="AD41" s="8">
        <v>2324227</v>
      </c>
      <c r="AE41" s="9">
        <v>2273723</v>
      </c>
      <c r="AF41" s="10">
        <v>50504</v>
      </c>
      <c r="AG41" s="8">
        <v>2160052</v>
      </c>
      <c r="AH41" s="9">
        <v>2087600</v>
      </c>
      <c r="AI41" s="10">
        <v>72452</v>
      </c>
      <c r="AJ41" s="8">
        <v>2138342</v>
      </c>
      <c r="AK41" s="9">
        <v>2109112</v>
      </c>
      <c r="AL41" s="10">
        <v>29230</v>
      </c>
      <c r="AM41" s="68">
        <f t="shared" si="0"/>
        <v>-0.154</v>
      </c>
      <c r="AN41" s="67">
        <f t="shared" si="1"/>
        <v>-2.8000000000000001E-2</v>
      </c>
      <c r="AO41" s="66">
        <f t="shared" si="2"/>
        <v>3.7999999999999999E-2</v>
      </c>
    </row>
    <row r="42" spans="1:41" ht="12.75">
      <c r="A42" s="19" t="s">
        <v>53</v>
      </c>
      <c r="B42" s="79">
        <v>3432825.5</v>
      </c>
      <c r="C42" s="44">
        <v>3378590.5</v>
      </c>
      <c r="D42" s="53">
        <v>54235</v>
      </c>
      <c r="E42" s="51">
        <v>3553014.5</v>
      </c>
      <c r="F42" s="44">
        <v>3456208</v>
      </c>
      <c r="G42" s="53">
        <v>96806.5</v>
      </c>
      <c r="H42" s="45">
        <v>3528496.6</v>
      </c>
      <c r="I42" s="46">
        <v>107521.60000000001</v>
      </c>
      <c r="J42" s="46">
        <v>3230433.8</v>
      </c>
      <c r="K42" s="46">
        <v>21373.8</v>
      </c>
      <c r="L42" s="33">
        <v>169167.4</v>
      </c>
      <c r="M42" s="99">
        <v>3674940</v>
      </c>
      <c r="N42" s="100">
        <v>121415</v>
      </c>
      <c r="O42" s="100">
        <v>3444825</v>
      </c>
      <c r="P42" s="100">
        <v>4323</v>
      </c>
      <c r="Q42" s="101">
        <v>104377</v>
      </c>
      <c r="R42" s="36">
        <v>3687479</v>
      </c>
      <c r="S42" s="35">
        <v>3502888</v>
      </c>
      <c r="T42" s="34">
        <v>184591</v>
      </c>
      <c r="U42" s="3">
        <v>3507223</v>
      </c>
      <c r="V42" s="4">
        <v>3478018</v>
      </c>
      <c r="W42" s="5">
        <v>29205</v>
      </c>
      <c r="X42" s="8">
        <v>3425815</v>
      </c>
      <c r="Y42" s="9">
        <v>3315034</v>
      </c>
      <c r="Z42" s="10">
        <v>110781</v>
      </c>
      <c r="AA42" s="8">
        <v>3776704</v>
      </c>
      <c r="AB42" s="9">
        <v>3593366</v>
      </c>
      <c r="AC42" s="10">
        <v>183338</v>
      </c>
      <c r="AD42" s="8">
        <v>3632533</v>
      </c>
      <c r="AE42" s="9">
        <v>3363175</v>
      </c>
      <c r="AF42" s="10">
        <v>269358</v>
      </c>
      <c r="AG42" s="8">
        <v>3278014</v>
      </c>
      <c r="AH42" s="9">
        <v>3090089</v>
      </c>
      <c r="AI42" s="10">
        <v>187925</v>
      </c>
      <c r="AJ42" s="8">
        <v>3004829</v>
      </c>
      <c r="AK42" s="9">
        <v>2877019</v>
      </c>
      <c r="AL42" s="10">
        <v>127810</v>
      </c>
      <c r="AM42" s="68">
        <f t="shared" si="0"/>
        <v>-3.4000000000000002E-2</v>
      </c>
      <c r="AN42" s="67">
        <f t="shared" si="1"/>
        <v>-2.1000000000000001E-2</v>
      </c>
      <c r="AO42" s="66">
        <f t="shared" si="2"/>
        <v>0.14199999999999999</v>
      </c>
    </row>
    <row r="43" spans="1:41" ht="12.75">
      <c r="A43" s="19" t="s">
        <v>54</v>
      </c>
      <c r="B43" s="79">
        <v>4913465.3</v>
      </c>
      <c r="C43" s="44">
        <v>4727246.9000000004</v>
      </c>
      <c r="D43" s="53">
        <v>186218.4</v>
      </c>
      <c r="E43" s="51">
        <v>5252630.3</v>
      </c>
      <c r="F43" s="44">
        <v>5042119.5999999996</v>
      </c>
      <c r="G43" s="53">
        <v>210510.7</v>
      </c>
      <c r="H43" s="45">
        <v>5911890</v>
      </c>
      <c r="I43" s="46">
        <v>377490.2</v>
      </c>
      <c r="J43" s="46">
        <v>5224731.3</v>
      </c>
      <c r="K43" s="46">
        <v>135141.29999999999</v>
      </c>
      <c r="L43" s="33">
        <v>174527.1</v>
      </c>
      <c r="M43" s="99">
        <v>6444793</v>
      </c>
      <c r="N43" s="100">
        <v>583089</v>
      </c>
      <c r="O43" s="100">
        <v>5535702</v>
      </c>
      <c r="P43" s="100">
        <v>180031</v>
      </c>
      <c r="Q43" s="101">
        <v>145972</v>
      </c>
      <c r="R43" s="36">
        <v>4732903</v>
      </c>
      <c r="S43" s="35">
        <v>4651187</v>
      </c>
      <c r="T43" s="34">
        <v>81716</v>
      </c>
      <c r="U43" s="3">
        <v>5447937</v>
      </c>
      <c r="V43" s="4">
        <v>5367562</v>
      </c>
      <c r="W43" s="5">
        <v>80375</v>
      </c>
      <c r="X43" s="8">
        <v>5468923</v>
      </c>
      <c r="Y43" s="9">
        <v>5368152</v>
      </c>
      <c r="Z43" s="10">
        <v>100771</v>
      </c>
      <c r="AA43" s="8">
        <v>5417206</v>
      </c>
      <c r="AB43" s="9">
        <v>5320079</v>
      </c>
      <c r="AC43" s="10">
        <v>97127</v>
      </c>
      <c r="AD43" s="8">
        <v>4576666</v>
      </c>
      <c r="AE43" s="9">
        <v>4505321</v>
      </c>
      <c r="AF43" s="10">
        <v>71345</v>
      </c>
      <c r="AG43" s="8">
        <v>4471682</v>
      </c>
      <c r="AH43" s="9">
        <v>4382460</v>
      </c>
      <c r="AI43" s="10">
        <v>89222</v>
      </c>
      <c r="AJ43" s="8">
        <v>3949776</v>
      </c>
      <c r="AK43" s="9">
        <v>3820559</v>
      </c>
      <c r="AL43" s="10">
        <v>129217</v>
      </c>
      <c r="AM43" s="68">
        <f t="shared" si="0"/>
        <v>-6.5000000000000002E-2</v>
      </c>
      <c r="AN43" s="67">
        <f t="shared" si="1"/>
        <v>-9.8000000000000004E-2</v>
      </c>
      <c r="AO43" s="66">
        <f t="shared" si="2"/>
        <v>0.24399999999999999</v>
      </c>
    </row>
    <row r="44" spans="1:41" ht="12.75">
      <c r="A44" s="19" t="s">
        <v>55</v>
      </c>
      <c r="B44" s="79">
        <v>1932917.8</v>
      </c>
      <c r="C44" s="44">
        <v>1922260.1</v>
      </c>
      <c r="D44" s="53">
        <v>10657.7</v>
      </c>
      <c r="E44" s="51">
        <v>2069116.8</v>
      </c>
      <c r="F44" s="44">
        <v>2060306.3</v>
      </c>
      <c r="G44" s="53">
        <v>8810.4</v>
      </c>
      <c r="H44" s="45">
        <v>2187831.5</v>
      </c>
      <c r="I44" s="46">
        <v>217994</v>
      </c>
      <c r="J44" s="46">
        <v>1933167.4</v>
      </c>
      <c r="K44" s="46">
        <v>27838.7</v>
      </c>
      <c r="L44" s="33">
        <v>8831.4</v>
      </c>
      <c r="M44" s="99">
        <v>2025517</v>
      </c>
      <c r="N44" s="100">
        <v>258388</v>
      </c>
      <c r="O44" s="100">
        <v>1754897</v>
      </c>
      <c r="P44" s="100">
        <v>5645</v>
      </c>
      <c r="Q44" s="101">
        <v>6587</v>
      </c>
      <c r="R44" s="36">
        <v>1777461</v>
      </c>
      <c r="S44" s="35">
        <v>1772567</v>
      </c>
      <c r="T44" s="34">
        <v>4894</v>
      </c>
      <c r="U44" s="3">
        <v>1831482</v>
      </c>
      <c r="V44" s="4">
        <v>1828443</v>
      </c>
      <c r="W44" s="5">
        <v>3039</v>
      </c>
      <c r="X44" s="8">
        <v>1775409</v>
      </c>
      <c r="Y44" s="9">
        <v>1771359</v>
      </c>
      <c r="Z44" s="10">
        <v>4050</v>
      </c>
      <c r="AA44" s="8">
        <v>1814565</v>
      </c>
      <c r="AB44" s="9">
        <v>1806115</v>
      </c>
      <c r="AC44" s="10">
        <v>8450</v>
      </c>
      <c r="AD44" s="8">
        <v>1704621</v>
      </c>
      <c r="AE44" s="9">
        <v>1683581</v>
      </c>
      <c r="AF44" s="10">
        <v>21040</v>
      </c>
      <c r="AG44" s="8">
        <v>1643540</v>
      </c>
      <c r="AH44" s="9">
        <v>1617325</v>
      </c>
      <c r="AI44" s="10">
        <v>26215</v>
      </c>
      <c r="AJ44" s="8">
        <v>1401586</v>
      </c>
      <c r="AK44" s="9">
        <v>1392981</v>
      </c>
      <c r="AL44" s="10">
        <v>8605</v>
      </c>
      <c r="AM44" s="68">
        <f t="shared" si="0"/>
        <v>-6.6000000000000003E-2</v>
      </c>
      <c r="AN44" s="67">
        <f t="shared" si="1"/>
        <v>5.5E-2</v>
      </c>
      <c r="AO44" s="66">
        <f t="shared" si="2"/>
        <v>0.379</v>
      </c>
    </row>
    <row r="45" spans="1:41" ht="12.75">
      <c r="A45" s="19" t="s">
        <v>56</v>
      </c>
      <c r="B45" s="79">
        <v>88778.1</v>
      </c>
      <c r="C45" s="44">
        <v>88065.3</v>
      </c>
      <c r="D45" s="53">
        <v>712.8</v>
      </c>
      <c r="E45" s="51">
        <v>118061.4</v>
      </c>
      <c r="F45" s="44">
        <v>117702.5</v>
      </c>
      <c r="G45" s="53">
        <v>358.9</v>
      </c>
      <c r="H45" s="45">
        <v>125452.9</v>
      </c>
      <c r="I45" s="46">
        <v>2870.4</v>
      </c>
      <c r="J45" s="46">
        <v>116711.8</v>
      </c>
      <c r="K45" s="46">
        <v>4316.3</v>
      </c>
      <c r="L45" s="33">
        <v>1554.3</v>
      </c>
      <c r="M45" s="99">
        <v>103019</v>
      </c>
      <c r="N45" s="100">
        <v>8078</v>
      </c>
      <c r="O45" s="100">
        <v>92933</v>
      </c>
      <c r="P45" s="100">
        <v>1810</v>
      </c>
      <c r="Q45" s="101">
        <v>199</v>
      </c>
      <c r="R45" s="36">
        <v>98999</v>
      </c>
      <c r="S45" s="35">
        <v>98326</v>
      </c>
      <c r="T45" s="34">
        <v>673</v>
      </c>
      <c r="U45" s="3">
        <v>115779</v>
      </c>
      <c r="V45" s="4">
        <v>115779</v>
      </c>
      <c r="W45" s="5">
        <v>0</v>
      </c>
      <c r="X45" s="8">
        <v>118149</v>
      </c>
      <c r="Y45" s="9">
        <v>117851</v>
      </c>
      <c r="Z45" s="10">
        <v>298</v>
      </c>
      <c r="AA45" s="8">
        <v>122295</v>
      </c>
      <c r="AB45" s="9">
        <v>117921</v>
      </c>
      <c r="AC45" s="10">
        <v>4374</v>
      </c>
      <c r="AD45" s="8">
        <v>108573</v>
      </c>
      <c r="AE45" s="9">
        <v>108573</v>
      </c>
      <c r="AF45" s="10">
        <v>0</v>
      </c>
      <c r="AG45" s="8">
        <v>107481</v>
      </c>
      <c r="AH45" s="9">
        <v>107257</v>
      </c>
      <c r="AI45" s="10">
        <v>224</v>
      </c>
      <c r="AJ45" s="8">
        <v>106393</v>
      </c>
      <c r="AK45" s="9">
        <v>104707</v>
      </c>
      <c r="AL45" s="10">
        <v>1686</v>
      </c>
      <c r="AM45" s="68">
        <f t="shared" si="0"/>
        <v>-0.248</v>
      </c>
      <c r="AN45" s="67">
        <f t="shared" si="1"/>
        <v>-0.23300000000000001</v>
      </c>
      <c r="AO45" s="66">
        <f t="shared" si="2"/>
        <v>-0.16600000000000001</v>
      </c>
    </row>
    <row r="46" spans="1:41" ht="12.75">
      <c r="A46" s="19" t="s">
        <v>57</v>
      </c>
      <c r="B46" s="79">
        <v>3497929.2</v>
      </c>
      <c r="C46" s="44">
        <v>3436330.7</v>
      </c>
      <c r="D46" s="53">
        <v>61598.5</v>
      </c>
      <c r="E46" s="51">
        <v>3609891.3</v>
      </c>
      <c r="F46" s="44">
        <v>3554656.3</v>
      </c>
      <c r="G46" s="53">
        <v>55235</v>
      </c>
      <c r="H46" s="45">
        <v>4199310.4000000004</v>
      </c>
      <c r="I46" s="46">
        <v>168644.2</v>
      </c>
      <c r="J46" s="46">
        <v>3930143.2</v>
      </c>
      <c r="K46" s="46">
        <v>39560.5</v>
      </c>
      <c r="L46" s="33">
        <v>60962.5</v>
      </c>
      <c r="M46" s="99">
        <v>3848846</v>
      </c>
      <c r="N46" s="100">
        <v>183969</v>
      </c>
      <c r="O46" s="100">
        <v>3640600</v>
      </c>
      <c r="P46" s="100">
        <v>3263</v>
      </c>
      <c r="Q46" s="101">
        <v>21015</v>
      </c>
      <c r="R46" s="36">
        <v>2597089</v>
      </c>
      <c r="S46" s="35">
        <v>2580353</v>
      </c>
      <c r="T46" s="34">
        <v>16736</v>
      </c>
      <c r="U46" s="3">
        <v>3682365</v>
      </c>
      <c r="V46" s="4">
        <v>3660876</v>
      </c>
      <c r="W46" s="5">
        <v>21489</v>
      </c>
      <c r="X46" s="8">
        <v>2740933</v>
      </c>
      <c r="Y46" s="9">
        <v>2723931</v>
      </c>
      <c r="Z46" s="10">
        <v>17002</v>
      </c>
      <c r="AA46" s="8">
        <v>2987513</v>
      </c>
      <c r="AB46" s="9">
        <v>2961450</v>
      </c>
      <c r="AC46" s="10">
        <v>26063</v>
      </c>
      <c r="AD46" s="8">
        <v>2813647</v>
      </c>
      <c r="AE46" s="9">
        <v>2794181</v>
      </c>
      <c r="AF46" s="10">
        <v>19466</v>
      </c>
      <c r="AG46" s="8">
        <v>2993429</v>
      </c>
      <c r="AH46" s="9">
        <v>2967071</v>
      </c>
      <c r="AI46" s="10">
        <v>26358</v>
      </c>
      <c r="AJ46" s="8">
        <v>2436666</v>
      </c>
      <c r="AK46" s="9">
        <v>2380350</v>
      </c>
      <c r="AL46" s="10">
        <v>56316</v>
      </c>
      <c r="AM46" s="68">
        <f t="shared" si="0"/>
        <v>-3.1E-2</v>
      </c>
      <c r="AN46" s="67">
        <f t="shared" si="1"/>
        <v>-0.05</v>
      </c>
      <c r="AO46" s="66">
        <f t="shared" si="2"/>
        <v>0.436</v>
      </c>
    </row>
    <row r="47" spans="1:41" ht="12.75">
      <c r="A47" s="19" t="s">
        <v>58</v>
      </c>
      <c r="B47" s="79">
        <v>460455.8</v>
      </c>
      <c r="C47" s="44">
        <v>449812.6</v>
      </c>
      <c r="D47" s="53">
        <v>10643.2</v>
      </c>
      <c r="E47" s="51">
        <v>475595.9</v>
      </c>
      <c r="F47" s="44">
        <v>462535.7</v>
      </c>
      <c r="G47" s="53">
        <v>13060.3</v>
      </c>
      <c r="H47" s="45">
        <v>448565.5</v>
      </c>
      <c r="I47" s="46">
        <v>20409.7</v>
      </c>
      <c r="J47" s="46">
        <v>409187.5</v>
      </c>
      <c r="K47" s="46">
        <v>4665.8</v>
      </c>
      <c r="L47" s="33">
        <v>14302.4</v>
      </c>
      <c r="M47" s="99">
        <v>356281</v>
      </c>
      <c r="N47" s="100">
        <v>27434</v>
      </c>
      <c r="O47" s="100">
        <v>323171</v>
      </c>
      <c r="P47" s="100">
        <v>1233</v>
      </c>
      <c r="Q47" s="101">
        <v>4444</v>
      </c>
      <c r="R47" s="36">
        <v>273521</v>
      </c>
      <c r="S47" s="35">
        <v>260753</v>
      </c>
      <c r="T47" s="34">
        <v>12768</v>
      </c>
      <c r="U47" s="3">
        <v>255744</v>
      </c>
      <c r="V47" s="4">
        <v>253227</v>
      </c>
      <c r="W47" s="5">
        <v>2517</v>
      </c>
      <c r="X47" s="8">
        <v>272034</v>
      </c>
      <c r="Y47" s="9">
        <v>271137</v>
      </c>
      <c r="Z47" s="10">
        <v>897</v>
      </c>
      <c r="AA47" s="8">
        <v>404904</v>
      </c>
      <c r="AB47" s="9">
        <v>400746</v>
      </c>
      <c r="AC47" s="10">
        <v>4158</v>
      </c>
      <c r="AD47" s="8">
        <v>516083</v>
      </c>
      <c r="AE47" s="9">
        <v>498478</v>
      </c>
      <c r="AF47" s="10">
        <v>17605</v>
      </c>
      <c r="AG47" s="8">
        <v>584644</v>
      </c>
      <c r="AH47" s="9">
        <v>570249</v>
      </c>
      <c r="AI47" s="10">
        <v>14395</v>
      </c>
      <c r="AJ47" s="8">
        <v>280422</v>
      </c>
      <c r="AK47" s="9">
        <v>276126</v>
      </c>
      <c r="AL47" s="10">
        <v>4296</v>
      </c>
      <c r="AM47" s="68">
        <f t="shared" si="0"/>
        <v>-3.2000000000000001E-2</v>
      </c>
      <c r="AN47" s="67">
        <f t="shared" si="1"/>
        <v>0.8</v>
      </c>
      <c r="AO47" s="66">
        <f t="shared" si="2"/>
        <v>0.64200000000000002</v>
      </c>
    </row>
    <row r="48" spans="1:41" ht="12.75">
      <c r="A48" s="19" t="s">
        <v>59</v>
      </c>
      <c r="B48" s="79">
        <v>641707.30000000005</v>
      </c>
      <c r="C48" s="44">
        <v>632076.1</v>
      </c>
      <c r="D48" s="53">
        <v>9631.2000000000007</v>
      </c>
      <c r="E48" s="51">
        <v>729170.1</v>
      </c>
      <c r="F48" s="44">
        <v>711080.7</v>
      </c>
      <c r="G48" s="53">
        <v>18089.3</v>
      </c>
      <c r="H48" s="45">
        <v>711147</v>
      </c>
      <c r="I48" s="46">
        <v>59881.4</v>
      </c>
      <c r="J48" s="46">
        <v>615410.80000000005</v>
      </c>
      <c r="K48" s="46">
        <v>32928.1</v>
      </c>
      <c r="L48" s="33">
        <v>2926.7</v>
      </c>
      <c r="M48" s="99">
        <v>636333</v>
      </c>
      <c r="N48" s="100">
        <v>77545</v>
      </c>
      <c r="O48" s="100">
        <v>553932</v>
      </c>
      <c r="P48" s="100">
        <v>2887</v>
      </c>
      <c r="Q48" s="101">
        <v>1968</v>
      </c>
      <c r="R48" s="36">
        <v>583995</v>
      </c>
      <c r="S48" s="35">
        <v>581074</v>
      </c>
      <c r="T48" s="34">
        <v>2921</v>
      </c>
      <c r="U48" s="3">
        <v>510526</v>
      </c>
      <c r="V48" s="4">
        <v>506417</v>
      </c>
      <c r="W48" s="5">
        <v>4109</v>
      </c>
      <c r="X48" s="8">
        <v>512927</v>
      </c>
      <c r="Y48" s="9">
        <v>510101</v>
      </c>
      <c r="Z48" s="10">
        <v>2826</v>
      </c>
      <c r="AA48" s="8">
        <v>654091</v>
      </c>
      <c r="AB48" s="9">
        <v>650069</v>
      </c>
      <c r="AC48" s="10">
        <v>4022</v>
      </c>
      <c r="AD48" s="8">
        <v>511892</v>
      </c>
      <c r="AE48" s="9">
        <v>504810</v>
      </c>
      <c r="AF48" s="10">
        <v>7082</v>
      </c>
      <c r="AG48" s="8">
        <v>522480</v>
      </c>
      <c r="AH48" s="9">
        <v>514212</v>
      </c>
      <c r="AI48" s="10">
        <v>8268</v>
      </c>
      <c r="AJ48" s="8">
        <v>511287</v>
      </c>
      <c r="AK48" s="9">
        <v>504034</v>
      </c>
      <c r="AL48" s="10">
        <v>7253</v>
      </c>
      <c r="AM48" s="68">
        <f t="shared" si="0"/>
        <v>-0.12</v>
      </c>
      <c r="AN48" s="67">
        <f t="shared" si="1"/>
        <v>0.25700000000000001</v>
      </c>
      <c r="AO48" s="66">
        <f t="shared" si="2"/>
        <v>0.255</v>
      </c>
    </row>
    <row r="49" spans="1:41" ht="12.75">
      <c r="A49" s="19" t="s">
        <v>60</v>
      </c>
      <c r="B49" s="79">
        <v>3748228.9</v>
      </c>
      <c r="C49" s="44">
        <v>3724885.5</v>
      </c>
      <c r="D49" s="53">
        <v>23343.4</v>
      </c>
      <c r="E49" s="51">
        <v>4528147.9000000004</v>
      </c>
      <c r="F49" s="44">
        <v>4512982.4000000004</v>
      </c>
      <c r="G49" s="53">
        <v>15165.6</v>
      </c>
      <c r="H49" s="45">
        <v>5090550</v>
      </c>
      <c r="I49" s="46">
        <v>253327.4</v>
      </c>
      <c r="J49" s="46">
        <v>4710076.8</v>
      </c>
      <c r="K49" s="46">
        <v>105840.3</v>
      </c>
      <c r="L49" s="33">
        <v>21305.5</v>
      </c>
      <c r="M49" s="99">
        <v>4152108</v>
      </c>
      <c r="N49" s="100">
        <v>391653</v>
      </c>
      <c r="O49" s="100">
        <v>3722669</v>
      </c>
      <c r="P49" s="100">
        <v>12350</v>
      </c>
      <c r="Q49" s="101">
        <v>25436</v>
      </c>
      <c r="R49" s="36">
        <v>3314402</v>
      </c>
      <c r="S49" s="35">
        <v>3279378</v>
      </c>
      <c r="T49" s="34">
        <v>35024</v>
      </c>
      <c r="U49" s="3">
        <v>3372853</v>
      </c>
      <c r="V49" s="4">
        <v>3359930</v>
      </c>
      <c r="W49" s="5">
        <v>12923</v>
      </c>
      <c r="X49" s="8">
        <v>3317087</v>
      </c>
      <c r="Y49" s="9">
        <v>3299694</v>
      </c>
      <c r="Z49" s="10">
        <v>17393</v>
      </c>
      <c r="AA49" s="8">
        <v>3702053</v>
      </c>
      <c r="AB49" s="9">
        <v>3677377</v>
      </c>
      <c r="AC49" s="10">
        <v>24676</v>
      </c>
      <c r="AD49" s="8">
        <v>3757903</v>
      </c>
      <c r="AE49" s="9">
        <v>3731084</v>
      </c>
      <c r="AF49" s="10">
        <v>26819</v>
      </c>
      <c r="AG49" s="8">
        <v>4068835</v>
      </c>
      <c r="AH49" s="9">
        <v>3989278</v>
      </c>
      <c r="AI49" s="10">
        <v>79557</v>
      </c>
      <c r="AJ49" s="8">
        <v>3279768</v>
      </c>
      <c r="AK49" s="9">
        <v>3244975</v>
      </c>
      <c r="AL49" s="10">
        <v>34793</v>
      </c>
      <c r="AM49" s="68">
        <f t="shared" si="0"/>
        <v>-0.17199999999999999</v>
      </c>
      <c r="AN49" s="67">
        <f t="shared" si="1"/>
        <v>0.111</v>
      </c>
      <c r="AO49" s="66">
        <f t="shared" si="2"/>
        <v>0.14299999999999999</v>
      </c>
    </row>
    <row r="50" spans="1:41" ht="12.75">
      <c r="A50" s="19" t="s">
        <v>61</v>
      </c>
      <c r="B50" s="79">
        <v>563886.19999999995</v>
      </c>
      <c r="C50" s="44">
        <v>557413</v>
      </c>
      <c r="D50" s="53">
        <v>6473.1</v>
      </c>
      <c r="E50" s="51">
        <v>612765.9</v>
      </c>
      <c r="F50" s="44">
        <v>610133.1</v>
      </c>
      <c r="G50" s="53">
        <v>2632.8</v>
      </c>
      <c r="H50" s="45">
        <v>675913.2</v>
      </c>
      <c r="I50" s="46">
        <v>26204.5</v>
      </c>
      <c r="J50" s="46">
        <v>643641.1</v>
      </c>
      <c r="K50" s="46">
        <v>4213.1000000000004</v>
      </c>
      <c r="L50" s="33">
        <v>1854.4</v>
      </c>
      <c r="M50" s="99">
        <v>683079</v>
      </c>
      <c r="N50" s="100">
        <v>45816</v>
      </c>
      <c r="O50" s="100">
        <v>632600</v>
      </c>
      <c r="P50" s="100">
        <v>3378</v>
      </c>
      <c r="Q50" s="101">
        <v>1285</v>
      </c>
      <c r="R50" s="36">
        <v>644549</v>
      </c>
      <c r="S50" s="35">
        <v>643721</v>
      </c>
      <c r="T50" s="34">
        <v>828</v>
      </c>
      <c r="U50" s="3">
        <v>627896</v>
      </c>
      <c r="V50" s="4">
        <v>627776</v>
      </c>
      <c r="W50" s="5">
        <v>120</v>
      </c>
      <c r="X50" s="8">
        <v>623516</v>
      </c>
      <c r="Y50" s="9">
        <v>622502</v>
      </c>
      <c r="Z50" s="10">
        <v>1014</v>
      </c>
      <c r="AA50" s="8">
        <v>891162</v>
      </c>
      <c r="AB50" s="9">
        <v>888779</v>
      </c>
      <c r="AC50" s="10">
        <v>2383</v>
      </c>
      <c r="AD50" s="8">
        <v>654014</v>
      </c>
      <c r="AE50" s="9">
        <v>642064</v>
      </c>
      <c r="AF50" s="10">
        <v>11950</v>
      </c>
      <c r="AG50" s="8">
        <v>565752</v>
      </c>
      <c r="AH50" s="9">
        <v>565592</v>
      </c>
      <c r="AI50" s="10">
        <v>160</v>
      </c>
      <c r="AJ50" s="8">
        <v>519968</v>
      </c>
      <c r="AK50" s="9">
        <v>501504</v>
      </c>
      <c r="AL50" s="10">
        <v>18464</v>
      </c>
      <c r="AM50" s="68">
        <f t="shared" si="0"/>
        <v>-0.08</v>
      </c>
      <c r="AN50" s="67">
        <f t="shared" si="1"/>
        <v>-0.10199999999999999</v>
      </c>
      <c r="AO50" s="66">
        <f t="shared" si="2"/>
        <v>8.4000000000000005E-2</v>
      </c>
    </row>
    <row r="51" spans="1:41" ht="12.75">
      <c r="A51" s="19" t="s">
        <v>62</v>
      </c>
      <c r="B51" s="79">
        <v>571573.80000000005</v>
      </c>
      <c r="C51" s="44">
        <v>555366.80000000005</v>
      </c>
      <c r="D51" s="53">
        <v>16207</v>
      </c>
      <c r="E51" s="51">
        <v>515713.2</v>
      </c>
      <c r="F51" s="44">
        <v>496684.2</v>
      </c>
      <c r="G51" s="53">
        <v>19028.900000000001</v>
      </c>
      <c r="H51" s="45">
        <v>686724.3</v>
      </c>
      <c r="I51" s="46">
        <v>29301.1</v>
      </c>
      <c r="J51" s="46">
        <v>632904.6</v>
      </c>
      <c r="K51" s="46">
        <v>6694.5</v>
      </c>
      <c r="L51" s="33">
        <v>17824.099999999999</v>
      </c>
      <c r="M51" s="99">
        <v>665126</v>
      </c>
      <c r="N51" s="100">
        <v>45625</v>
      </c>
      <c r="O51" s="100">
        <v>604771</v>
      </c>
      <c r="P51" s="100">
        <v>1090</v>
      </c>
      <c r="Q51" s="101">
        <v>13641</v>
      </c>
      <c r="R51" s="36">
        <v>464368</v>
      </c>
      <c r="S51" s="35">
        <v>453003</v>
      </c>
      <c r="T51" s="34">
        <v>11365</v>
      </c>
      <c r="U51" s="3">
        <v>428969</v>
      </c>
      <c r="V51" s="4">
        <v>421688</v>
      </c>
      <c r="W51" s="5">
        <v>7281</v>
      </c>
      <c r="X51" s="8">
        <v>377286</v>
      </c>
      <c r="Y51" s="9">
        <v>373812</v>
      </c>
      <c r="Z51" s="10">
        <v>3474</v>
      </c>
      <c r="AA51" s="8">
        <v>513484</v>
      </c>
      <c r="AB51" s="9">
        <v>492735</v>
      </c>
      <c r="AC51" s="10">
        <v>20749</v>
      </c>
      <c r="AD51" s="8">
        <v>392857</v>
      </c>
      <c r="AE51" s="9">
        <v>384307</v>
      </c>
      <c r="AF51" s="10">
        <v>8550</v>
      </c>
      <c r="AG51" s="8">
        <v>464056</v>
      </c>
      <c r="AH51" s="9">
        <v>454018</v>
      </c>
      <c r="AI51" s="10">
        <v>10038</v>
      </c>
      <c r="AJ51" s="8">
        <v>377753</v>
      </c>
      <c r="AK51" s="9">
        <v>371006</v>
      </c>
      <c r="AL51" s="10">
        <v>6747</v>
      </c>
      <c r="AM51" s="68">
        <f t="shared" si="0"/>
        <v>0.108</v>
      </c>
      <c r="AN51" s="67">
        <f t="shared" si="1"/>
        <v>0.33200000000000002</v>
      </c>
      <c r="AO51" s="66">
        <f t="shared" si="2"/>
        <v>0.51300000000000001</v>
      </c>
    </row>
    <row r="52" spans="1:41" ht="12.75">
      <c r="A52" s="19" t="s">
        <v>63</v>
      </c>
      <c r="B52" s="79">
        <v>63755.5</v>
      </c>
      <c r="C52" s="44">
        <v>63168</v>
      </c>
      <c r="D52" s="53">
        <v>587.5</v>
      </c>
      <c r="E52" s="51">
        <v>61930.7</v>
      </c>
      <c r="F52" s="44">
        <v>61087</v>
      </c>
      <c r="G52" s="53">
        <v>843.7</v>
      </c>
      <c r="H52" s="45">
        <v>77581.7</v>
      </c>
      <c r="I52" s="46">
        <v>3614.8</v>
      </c>
      <c r="J52" s="46">
        <v>71347.5</v>
      </c>
      <c r="K52" s="46">
        <v>2333.3000000000002</v>
      </c>
      <c r="L52" s="33">
        <v>286</v>
      </c>
      <c r="M52" s="99">
        <v>81472</v>
      </c>
      <c r="N52" s="100">
        <v>6024</v>
      </c>
      <c r="O52" s="100">
        <v>73293</v>
      </c>
      <c r="P52" s="100">
        <v>2025</v>
      </c>
      <c r="Q52" s="101">
        <v>130</v>
      </c>
      <c r="R52" s="36">
        <v>76629</v>
      </c>
      <c r="S52" s="35">
        <v>76379</v>
      </c>
      <c r="T52" s="34">
        <v>250</v>
      </c>
      <c r="U52" s="3">
        <v>62470</v>
      </c>
      <c r="V52" s="4">
        <v>61925</v>
      </c>
      <c r="W52" s="5">
        <v>545</v>
      </c>
      <c r="X52" s="8">
        <v>76388</v>
      </c>
      <c r="Y52" s="9">
        <v>75926</v>
      </c>
      <c r="Z52" s="10">
        <v>462</v>
      </c>
      <c r="AA52" s="8">
        <v>72275</v>
      </c>
      <c r="AB52" s="9">
        <v>69982</v>
      </c>
      <c r="AC52" s="10">
        <v>2293</v>
      </c>
      <c r="AD52" s="8">
        <v>80834</v>
      </c>
      <c r="AE52" s="9">
        <v>70036</v>
      </c>
      <c r="AF52" s="10">
        <v>10798</v>
      </c>
      <c r="AG52" s="8">
        <v>55921</v>
      </c>
      <c r="AH52" s="9">
        <v>54788</v>
      </c>
      <c r="AI52" s="10">
        <v>1133</v>
      </c>
      <c r="AJ52" s="8">
        <v>61821</v>
      </c>
      <c r="AK52" s="9">
        <v>58679</v>
      </c>
      <c r="AL52" s="10">
        <v>3142</v>
      </c>
      <c r="AM52" s="68">
        <f t="shared" si="0"/>
        <v>2.9000000000000001E-2</v>
      </c>
      <c r="AN52" s="67">
        <f t="shared" si="1"/>
        <v>2.1000000000000001E-2</v>
      </c>
      <c r="AO52" s="66">
        <f t="shared" si="2"/>
        <v>3.1E-2</v>
      </c>
    </row>
    <row r="53" spans="1:41" ht="12.75">
      <c r="A53" s="19" t="s">
        <v>64</v>
      </c>
      <c r="B53" s="79">
        <v>2360191.5</v>
      </c>
      <c r="C53" s="44">
        <v>2111930.7999999998</v>
      </c>
      <c r="D53" s="53">
        <v>248260.6</v>
      </c>
      <c r="E53" s="51">
        <v>2213856.6</v>
      </c>
      <c r="F53" s="44">
        <v>1898594.7</v>
      </c>
      <c r="G53" s="53">
        <v>315262</v>
      </c>
      <c r="H53" s="45">
        <v>2476438.5</v>
      </c>
      <c r="I53" s="46">
        <v>183645.3</v>
      </c>
      <c r="J53" s="46">
        <v>1921197.7</v>
      </c>
      <c r="K53" s="46">
        <v>20735</v>
      </c>
      <c r="L53" s="33">
        <v>350860.5</v>
      </c>
      <c r="M53" s="99">
        <v>2351182</v>
      </c>
      <c r="N53" s="100">
        <v>229610</v>
      </c>
      <c r="O53" s="100">
        <v>1791455</v>
      </c>
      <c r="P53" s="100">
        <v>75789</v>
      </c>
      <c r="Q53" s="101">
        <v>254327</v>
      </c>
      <c r="R53" s="36">
        <v>1878697</v>
      </c>
      <c r="S53" s="35">
        <v>1689925</v>
      </c>
      <c r="T53" s="34">
        <v>188772</v>
      </c>
      <c r="U53" s="3">
        <v>2051571</v>
      </c>
      <c r="V53" s="4">
        <v>1907931</v>
      </c>
      <c r="W53" s="5">
        <v>143640</v>
      </c>
      <c r="X53" s="8">
        <v>1600882</v>
      </c>
      <c r="Y53" s="9">
        <v>1489072</v>
      </c>
      <c r="Z53" s="10">
        <v>111810</v>
      </c>
      <c r="AA53" s="8">
        <v>1624854</v>
      </c>
      <c r="AB53" s="9">
        <v>1425989</v>
      </c>
      <c r="AC53" s="10">
        <v>198865</v>
      </c>
      <c r="AD53" s="8">
        <v>1581662</v>
      </c>
      <c r="AE53" s="9">
        <v>1381987</v>
      </c>
      <c r="AF53" s="10">
        <v>199675</v>
      </c>
      <c r="AG53" s="8">
        <v>1440157</v>
      </c>
      <c r="AH53" s="9">
        <v>1130563</v>
      </c>
      <c r="AI53" s="10">
        <v>309594</v>
      </c>
      <c r="AJ53" s="8">
        <v>1490484</v>
      </c>
      <c r="AK53" s="9">
        <v>1157221</v>
      </c>
      <c r="AL53" s="10">
        <v>333263</v>
      </c>
      <c r="AM53" s="68">
        <f t="shared" si="0"/>
        <v>6.6000000000000003E-2</v>
      </c>
      <c r="AN53" s="67">
        <f t="shared" si="1"/>
        <v>0.15</v>
      </c>
      <c r="AO53" s="66">
        <f t="shared" si="2"/>
        <v>0.58399999999999996</v>
      </c>
    </row>
    <row r="54" spans="1:41" ht="12.75">
      <c r="A54" s="19" t="s">
        <v>65</v>
      </c>
      <c r="B54" s="79">
        <v>5654451.9000000004</v>
      </c>
      <c r="C54" s="44">
        <v>5619672.7999999998</v>
      </c>
      <c r="D54" s="53">
        <v>34779.1</v>
      </c>
      <c r="E54" s="51">
        <v>5904027.4000000004</v>
      </c>
      <c r="F54" s="44">
        <v>5475367</v>
      </c>
      <c r="G54" s="53">
        <v>428660.4</v>
      </c>
      <c r="H54" s="45">
        <v>7326435.7999999998</v>
      </c>
      <c r="I54" s="46">
        <v>192519.6</v>
      </c>
      <c r="J54" s="46">
        <v>6703605.7999999998</v>
      </c>
      <c r="K54" s="46">
        <v>39032.5</v>
      </c>
      <c r="L54" s="33">
        <v>391278</v>
      </c>
      <c r="M54" s="99">
        <v>5796957</v>
      </c>
      <c r="N54" s="100">
        <v>309266</v>
      </c>
      <c r="O54" s="100">
        <v>5447801</v>
      </c>
      <c r="P54" s="100">
        <v>11581</v>
      </c>
      <c r="Q54" s="101">
        <v>28309</v>
      </c>
      <c r="R54" s="36">
        <v>5050171</v>
      </c>
      <c r="S54" s="35">
        <v>5029588</v>
      </c>
      <c r="T54" s="34">
        <v>20583</v>
      </c>
      <c r="U54" s="3">
        <v>6700326</v>
      </c>
      <c r="V54" s="4">
        <v>6692848</v>
      </c>
      <c r="W54" s="5">
        <v>7478</v>
      </c>
      <c r="X54" s="8">
        <v>5956759</v>
      </c>
      <c r="Y54" s="9">
        <v>5914690</v>
      </c>
      <c r="Z54" s="10">
        <v>42069</v>
      </c>
      <c r="AA54" s="8">
        <v>5673792</v>
      </c>
      <c r="AB54" s="9">
        <v>5187008</v>
      </c>
      <c r="AC54" s="10">
        <v>486784</v>
      </c>
      <c r="AD54" s="8">
        <v>6075404</v>
      </c>
      <c r="AE54" s="9">
        <v>5506721</v>
      </c>
      <c r="AF54" s="10">
        <v>568683</v>
      </c>
      <c r="AG54" s="8">
        <v>6784808</v>
      </c>
      <c r="AH54" s="9">
        <v>5414373</v>
      </c>
      <c r="AI54" s="10">
        <v>1370435</v>
      </c>
      <c r="AJ54" s="8">
        <v>4953091</v>
      </c>
      <c r="AK54" s="9">
        <v>3553852</v>
      </c>
      <c r="AL54" s="10">
        <v>1399239</v>
      </c>
      <c r="AM54" s="68">
        <f t="shared" si="0"/>
        <v>-4.2000000000000003E-2</v>
      </c>
      <c r="AN54" s="67">
        <f t="shared" si="1"/>
        <v>-0.156</v>
      </c>
      <c r="AO54" s="66">
        <f t="shared" si="2"/>
        <v>0.14199999999999999</v>
      </c>
    </row>
    <row r="55" spans="1:41" ht="12.75">
      <c r="A55" s="19" t="s">
        <v>66</v>
      </c>
      <c r="B55" s="79">
        <v>974348.1</v>
      </c>
      <c r="C55" s="44">
        <v>972325.4</v>
      </c>
      <c r="D55" s="53">
        <v>2022.7</v>
      </c>
      <c r="E55" s="51">
        <v>1757901.5</v>
      </c>
      <c r="F55" s="44">
        <v>1756403.3</v>
      </c>
      <c r="G55" s="53">
        <v>1498.2</v>
      </c>
      <c r="H55" s="45">
        <v>1721004.3</v>
      </c>
      <c r="I55" s="46">
        <v>36210</v>
      </c>
      <c r="J55" s="46">
        <v>1672677</v>
      </c>
      <c r="K55" s="46">
        <v>11371.7</v>
      </c>
      <c r="L55" s="33">
        <v>745.5</v>
      </c>
      <c r="M55" s="99">
        <v>1059677</v>
      </c>
      <c r="N55" s="100">
        <v>49855</v>
      </c>
      <c r="O55" s="100">
        <v>926116</v>
      </c>
      <c r="P55" s="100">
        <v>1143</v>
      </c>
      <c r="Q55" s="101">
        <v>82563</v>
      </c>
      <c r="R55" s="36">
        <v>701807</v>
      </c>
      <c r="S55" s="35">
        <v>699928</v>
      </c>
      <c r="T55" s="34">
        <v>1879</v>
      </c>
      <c r="U55" s="3">
        <v>995133</v>
      </c>
      <c r="V55" s="4">
        <v>991251</v>
      </c>
      <c r="W55" s="5">
        <v>3882</v>
      </c>
      <c r="X55" s="8">
        <v>846342</v>
      </c>
      <c r="Y55" s="9">
        <v>845844</v>
      </c>
      <c r="Z55" s="10">
        <v>498</v>
      </c>
      <c r="AA55" s="8">
        <v>1062460</v>
      </c>
      <c r="AB55" s="9">
        <v>1058179</v>
      </c>
      <c r="AC55" s="10">
        <v>4281</v>
      </c>
      <c r="AD55" s="8">
        <v>1184812</v>
      </c>
      <c r="AE55" s="9">
        <v>1183694</v>
      </c>
      <c r="AF55" s="10">
        <v>1118</v>
      </c>
      <c r="AG55" s="8">
        <v>811672</v>
      </c>
      <c r="AH55" s="9">
        <v>803382</v>
      </c>
      <c r="AI55" s="10">
        <v>8290</v>
      </c>
      <c r="AJ55" s="8">
        <v>466312</v>
      </c>
      <c r="AK55" s="9">
        <v>457925</v>
      </c>
      <c r="AL55" s="10">
        <v>8387</v>
      </c>
      <c r="AM55" s="68">
        <f t="shared" si="0"/>
        <v>-0.44600000000000001</v>
      </c>
      <c r="AN55" s="67">
        <f t="shared" si="1"/>
        <v>-2.1000000000000001E-2</v>
      </c>
      <c r="AO55" s="66">
        <f t="shared" si="2"/>
        <v>1.089</v>
      </c>
    </row>
    <row r="56" spans="1:41" ht="12.75">
      <c r="A56" s="19" t="s">
        <v>67</v>
      </c>
      <c r="B56" s="79">
        <v>103834.9</v>
      </c>
      <c r="C56" s="44">
        <v>103372.1</v>
      </c>
      <c r="D56" s="53">
        <v>462.9</v>
      </c>
      <c r="E56" s="51">
        <v>125856.7</v>
      </c>
      <c r="F56" s="44">
        <v>124444.4</v>
      </c>
      <c r="G56" s="53">
        <v>1412.4</v>
      </c>
      <c r="H56" s="45">
        <v>145425.70000000001</v>
      </c>
      <c r="I56" s="46">
        <v>9632.9</v>
      </c>
      <c r="J56" s="46">
        <v>132618.4</v>
      </c>
      <c r="K56" s="46">
        <v>2318.1999999999998</v>
      </c>
      <c r="L56" s="33">
        <v>856.2</v>
      </c>
      <c r="M56" s="99">
        <v>151937</v>
      </c>
      <c r="N56" s="100">
        <v>17599</v>
      </c>
      <c r="O56" s="100">
        <v>133775</v>
      </c>
      <c r="P56" s="100">
        <v>0</v>
      </c>
      <c r="Q56" s="101">
        <v>563</v>
      </c>
      <c r="R56" s="36">
        <v>121735</v>
      </c>
      <c r="S56" s="35">
        <v>120985</v>
      </c>
      <c r="T56" s="34">
        <v>750</v>
      </c>
      <c r="U56" s="3">
        <v>108555</v>
      </c>
      <c r="V56" s="4">
        <v>108366</v>
      </c>
      <c r="W56" s="5">
        <v>189</v>
      </c>
      <c r="X56" s="8">
        <v>105807</v>
      </c>
      <c r="Y56" s="9">
        <v>105544</v>
      </c>
      <c r="Z56" s="10">
        <v>263</v>
      </c>
      <c r="AA56" s="8">
        <v>263259</v>
      </c>
      <c r="AB56" s="9">
        <v>262601</v>
      </c>
      <c r="AC56" s="10">
        <v>658</v>
      </c>
      <c r="AD56" s="8">
        <v>417659</v>
      </c>
      <c r="AE56" s="9">
        <v>417091</v>
      </c>
      <c r="AF56" s="10">
        <v>568</v>
      </c>
      <c r="AG56" s="8">
        <v>201149</v>
      </c>
      <c r="AH56" s="9">
        <v>201149</v>
      </c>
      <c r="AI56" s="10">
        <v>0</v>
      </c>
      <c r="AJ56" s="8">
        <v>136497</v>
      </c>
      <c r="AK56" s="9">
        <v>136374</v>
      </c>
      <c r="AL56" s="10">
        <v>123</v>
      </c>
      <c r="AM56" s="68">
        <f t="shared" si="0"/>
        <v>-0.17499999999999999</v>
      </c>
      <c r="AN56" s="67">
        <f t="shared" si="1"/>
        <v>-4.2999999999999997E-2</v>
      </c>
      <c r="AO56" s="66">
        <f t="shared" si="2"/>
        <v>-0.23899999999999999</v>
      </c>
    </row>
    <row r="57" spans="1:41" ht="12.75">
      <c r="A57" s="19" t="s">
        <v>68</v>
      </c>
      <c r="B57" s="79">
        <v>8304851.7999999998</v>
      </c>
      <c r="C57" s="44">
        <v>8135175.9000000004</v>
      </c>
      <c r="D57" s="53">
        <v>169675.9</v>
      </c>
      <c r="E57" s="51">
        <v>8637382.3000000007</v>
      </c>
      <c r="F57" s="44">
        <v>8292643.9000000004</v>
      </c>
      <c r="G57" s="53">
        <v>344738.4</v>
      </c>
      <c r="H57" s="45">
        <v>9326808</v>
      </c>
      <c r="I57" s="46">
        <v>130417.7</v>
      </c>
      <c r="J57" s="46">
        <v>8981260.5999999996</v>
      </c>
      <c r="K57" s="46">
        <v>22719.4</v>
      </c>
      <c r="L57" s="33">
        <v>192410.3</v>
      </c>
      <c r="M57" s="99">
        <v>9348740</v>
      </c>
      <c r="N57" s="100">
        <v>153484</v>
      </c>
      <c r="O57" s="100">
        <v>8926691</v>
      </c>
      <c r="P57" s="100">
        <v>91349</v>
      </c>
      <c r="Q57" s="101">
        <v>177216</v>
      </c>
      <c r="R57" s="36">
        <v>9551107</v>
      </c>
      <c r="S57" s="35">
        <v>9282197</v>
      </c>
      <c r="T57" s="34">
        <v>268910</v>
      </c>
      <c r="U57" s="3">
        <v>9372087</v>
      </c>
      <c r="V57" s="4">
        <v>9088208</v>
      </c>
      <c r="W57" s="5">
        <v>283879</v>
      </c>
      <c r="X57" s="8">
        <v>9123314</v>
      </c>
      <c r="Y57" s="9">
        <v>8994337</v>
      </c>
      <c r="Z57" s="10">
        <v>128977</v>
      </c>
      <c r="AA57" s="8">
        <v>8916843</v>
      </c>
      <c r="AB57" s="9">
        <v>8746472</v>
      </c>
      <c r="AC57" s="10">
        <v>170371</v>
      </c>
      <c r="AD57" s="8">
        <v>7477598</v>
      </c>
      <c r="AE57" s="9">
        <v>7298269</v>
      </c>
      <c r="AF57" s="10">
        <v>179329</v>
      </c>
      <c r="AG57" s="8">
        <v>6856507</v>
      </c>
      <c r="AH57" s="9">
        <v>6709197</v>
      </c>
      <c r="AI57" s="10">
        <v>147310</v>
      </c>
      <c r="AJ57" s="8">
        <v>6275771</v>
      </c>
      <c r="AK57" s="9">
        <v>6175919</v>
      </c>
      <c r="AL57" s="10">
        <v>99852</v>
      </c>
      <c r="AM57" s="68">
        <f t="shared" si="0"/>
        <v>-3.7999999999999999E-2</v>
      </c>
      <c r="AN57" s="67">
        <f t="shared" si="1"/>
        <v>-0.114</v>
      </c>
      <c r="AO57" s="66">
        <f t="shared" si="2"/>
        <v>0.32300000000000001</v>
      </c>
    </row>
    <row r="58" spans="1:41" ht="12.75">
      <c r="A58" s="19" t="s">
        <v>69</v>
      </c>
      <c r="B58" s="79">
        <v>2809665.3</v>
      </c>
      <c r="C58" s="44">
        <v>2757413.7</v>
      </c>
      <c r="D58" s="53">
        <v>52251.7</v>
      </c>
      <c r="E58" s="51">
        <v>4980150.3</v>
      </c>
      <c r="F58" s="44">
        <v>4931381.2</v>
      </c>
      <c r="G58" s="53">
        <v>48769.1</v>
      </c>
      <c r="H58" s="45">
        <v>4004508.5</v>
      </c>
      <c r="I58" s="46">
        <v>199399.9</v>
      </c>
      <c r="J58" s="46">
        <v>3716067.4</v>
      </c>
      <c r="K58" s="46">
        <v>11067.1</v>
      </c>
      <c r="L58" s="33">
        <v>77974.100000000006</v>
      </c>
      <c r="M58" s="99">
        <v>4257497</v>
      </c>
      <c r="N58" s="100">
        <v>233472</v>
      </c>
      <c r="O58" s="100">
        <v>3808852</v>
      </c>
      <c r="P58" s="100">
        <v>126554</v>
      </c>
      <c r="Q58" s="101">
        <v>88619</v>
      </c>
      <c r="R58" s="36">
        <v>4353039</v>
      </c>
      <c r="S58" s="35">
        <v>4339544</v>
      </c>
      <c r="T58" s="34">
        <v>13495</v>
      </c>
      <c r="U58" s="3">
        <v>4780723</v>
      </c>
      <c r="V58" s="4">
        <v>4751106</v>
      </c>
      <c r="W58" s="5">
        <v>29617</v>
      </c>
      <c r="X58" s="8">
        <v>4117121</v>
      </c>
      <c r="Y58" s="9">
        <v>4087134</v>
      </c>
      <c r="Z58" s="10">
        <v>29987</v>
      </c>
      <c r="AA58" s="8">
        <v>2675456</v>
      </c>
      <c r="AB58" s="9">
        <v>2641154</v>
      </c>
      <c r="AC58" s="10">
        <v>34302</v>
      </c>
      <c r="AD58" s="8">
        <v>2343625</v>
      </c>
      <c r="AE58" s="9">
        <v>2311260</v>
      </c>
      <c r="AF58" s="10">
        <v>32365</v>
      </c>
      <c r="AG58" s="8">
        <v>2472728</v>
      </c>
      <c r="AH58" s="9">
        <v>2442177</v>
      </c>
      <c r="AI58" s="10">
        <v>30551</v>
      </c>
      <c r="AJ58" s="8">
        <v>2041908</v>
      </c>
      <c r="AK58" s="9">
        <v>2023273</v>
      </c>
      <c r="AL58" s="10">
        <v>18635</v>
      </c>
      <c r="AM58" s="68">
        <f t="shared" si="0"/>
        <v>-0.436</v>
      </c>
      <c r="AN58" s="67">
        <f t="shared" si="1"/>
        <v>-0.41199999999999998</v>
      </c>
      <c r="AO58" s="66">
        <f t="shared" si="2"/>
        <v>0.376</v>
      </c>
    </row>
    <row r="59" spans="1:41" ht="12.75">
      <c r="A59" s="19" t="s">
        <v>70</v>
      </c>
      <c r="B59" s="79">
        <v>278131.09999999998</v>
      </c>
      <c r="C59" s="44">
        <v>263276</v>
      </c>
      <c r="D59" s="53">
        <v>14855.2</v>
      </c>
      <c r="E59" s="51">
        <v>261253.2</v>
      </c>
      <c r="F59" s="44">
        <v>239806.5</v>
      </c>
      <c r="G59" s="53">
        <v>21446.6</v>
      </c>
      <c r="H59" s="45">
        <v>348437.6</v>
      </c>
      <c r="I59" s="46">
        <v>6192</v>
      </c>
      <c r="J59" s="46">
        <v>306587</v>
      </c>
      <c r="K59" s="46">
        <v>17255.900000000001</v>
      </c>
      <c r="L59" s="33">
        <v>18402.7</v>
      </c>
      <c r="M59" s="99">
        <v>313080</v>
      </c>
      <c r="N59" s="100">
        <v>23010</v>
      </c>
      <c r="O59" s="100">
        <v>237846</v>
      </c>
      <c r="P59" s="100">
        <v>34518</v>
      </c>
      <c r="Q59" s="101">
        <v>17707</v>
      </c>
      <c r="R59" s="36">
        <v>237709</v>
      </c>
      <c r="S59" s="35">
        <v>224575</v>
      </c>
      <c r="T59" s="34">
        <v>13134</v>
      </c>
      <c r="U59" s="3">
        <v>235146</v>
      </c>
      <c r="V59" s="4">
        <v>219100</v>
      </c>
      <c r="W59" s="5">
        <v>16046</v>
      </c>
      <c r="X59" s="8">
        <v>322087</v>
      </c>
      <c r="Y59" s="9">
        <v>301416</v>
      </c>
      <c r="Z59" s="10">
        <v>20671</v>
      </c>
      <c r="AA59" s="8">
        <v>817756</v>
      </c>
      <c r="AB59" s="9">
        <v>807540</v>
      </c>
      <c r="AC59" s="10">
        <v>10216</v>
      </c>
      <c r="AD59" s="8">
        <v>327018</v>
      </c>
      <c r="AE59" s="9">
        <v>315693</v>
      </c>
      <c r="AF59" s="10">
        <v>11325</v>
      </c>
      <c r="AG59" s="8">
        <v>389432</v>
      </c>
      <c r="AH59" s="9">
        <v>383400</v>
      </c>
      <c r="AI59" s="10">
        <v>6032</v>
      </c>
      <c r="AJ59" s="8">
        <v>262936</v>
      </c>
      <c r="AK59" s="9">
        <v>254239</v>
      </c>
      <c r="AL59" s="10">
        <v>8697</v>
      </c>
      <c r="AM59" s="68">
        <f t="shared" si="0"/>
        <v>6.5000000000000002E-2</v>
      </c>
      <c r="AN59" s="67">
        <f t="shared" si="1"/>
        <v>0.183</v>
      </c>
      <c r="AO59" s="66">
        <f t="shared" si="2"/>
        <v>5.8000000000000003E-2</v>
      </c>
    </row>
    <row r="60" spans="1:41" ht="12.75">
      <c r="A60" s="19" t="s">
        <v>71</v>
      </c>
      <c r="B60" s="79">
        <v>745618.8</v>
      </c>
      <c r="C60" s="44">
        <v>734287.6</v>
      </c>
      <c r="D60" s="53">
        <v>11331.2</v>
      </c>
      <c r="E60" s="51">
        <v>752236.3</v>
      </c>
      <c r="F60" s="44">
        <v>742243.1</v>
      </c>
      <c r="G60" s="53">
        <v>9993.2000000000007</v>
      </c>
      <c r="H60" s="45">
        <v>828922.8</v>
      </c>
      <c r="I60" s="46">
        <v>69687.5</v>
      </c>
      <c r="J60" s="46">
        <v>725885.3</v>
      </c>
      <c r="K60" s="46">
        <v>29179</v>
      </c>
      <c r="L60" s="33">
        <v>4171</v>
      </c>
      <c r="M60" s="99">
        <v>919558</v>
      </c>
      <c r="N60" s="100">
        <v>125127</v>
      </c>
      <c r="O60" s="100">
        <v>757509</v>
      </c>
      <c r="P60" s="100">
        <v>7132</v>
      </c>
      <c r="Q60" s="101">
        <v>29790</v>
      </c>
      <c r="R60" s="36">
        <v>691471</v>
      </c>
      <c r="S60" s="35">
        <v>660915</v>
      </c>
      <c r="T60" s="34">
        <v>30556</v>
      </c>
      <c r="U60" s="3">
        <v>718554</v>
      </c>
      <c r="V60" s="4">
        <v>671413</v>
      </c>
      <c r="W60" s="5">
        <v>47141</v>
      </c>
      <c r="X60" s="8">
        <v>700772</v>
      </c>
      <c r="Y60" s="9">
        <v>635675</v>
      </c>
      <c r="Z60" s="10">
        <v>65097</v>
      </c>
      <c r="AA60" s="8">
        <v>709975</v>
      </c>
      <c r="AB60" s="9">
        <v>651821</v>
      </c>
      <c r="AC60" s="10">
        <v>58154</v>
      </c>
      <c r="AD60" s="8">
        <v>702109</v>
      </c>
      <c r="AE60" s="9">
        <v>645875</v>
      </c>
      <c r="AF60" s="10">
        <v>56234</v>
      </c>
      <c r="AG60" s="8">
        <v>706108</v>
      </c>
      <c r="AH60" s="9">
        <v>658448</v>
      </c>
      <c r="AI60" s="10">
        <v>47660</v>
      </c>
      <c r="AJ60" s="8">
        <v>619445</v>
      </c>
      <c r="AK60" s="9">
        <v>595516</v>
      </c>
      <c r="AL60" s="10">
        <v>23929</v>
      </c>
      <c r="AM60" s="68">
        <f t="shared" si="0"/>
        <v>-8.9999999999999993E-3</v>
      </c>
      <c r="AN60" s="67">
        <f t="shared" si="1"/>
        <v>3.7999999999999999E-2</v>
      </c>
      <c r="AO60" s="66">
        <f t="shared" si="2"/>
        <v>0.20399999999999999</v>
      </c>
    </row>
    <row r="61" spans="1:41" ht="13.5" thickBot="1">
      <c r="A61" s="18" t="s">
        <v>72</v>
      </c>
      <c r="B61" s="80">
        <v>75863.8</v>
      </c>
      <c r="C61" s="22">
        <v>75588.899999999994</v>
      </c>
      <c r="D61" s="21">
        <v>274.89999999999998</v>
      </c>
      <c r="E61" s="23">
        <v>37708.9</v>
      </c>
      <c r="F61" s="22">
        <v>37192.800000000003</v>
      </c>
      <c r="G61" s="21">
        <v>516.1</v>
      </c>
      <c r="H61" s="26">
        <v>37875</v>
      </c>
      <c r="I61" s="25">
        <v>1037.4000000000001</v>
      </c>
      <c r="J61" s="25">
        <v>35682.400000000001</v>
      </c>
      <c r="K61" s="25">
        <v>1131.2</v>
      </c>
      <c r="L61" s="24">
        <v>24</v>
      </c>
      <c r="M61" s="102">
        <v>64619</v>
      </c>
      <c r="N61" s="103">
        <v>6708</v>
      </c>
      <c r="O61" s="103">
        <v>57443</v>
      </c>
      <c r="P61" s="103">
        <v>0</v>
      </c>
      <c r="Q61" s="104">
        <v>468</v>
      </c>
      <c r="R61" s="28">
        <v>47358</v>
      </c>
      <c r="S61" s="13">
        <v>47358</v>
      </c>
      <c r="T61" s="27">
        <v>0</v>
      </c>
      <c r="U61" s="32">
        <v>37164</v>
      </c>
      <c r="V61" s="31">
        <v>36583</v>
      </c>
      <c r="W61" s="29">
        <v>581</v>
      </c>
      <c r="X61" s="15">
        <v>36532</v>
      </c>
      <c r="Y61" s="30">
        <v>36169</v>
      </c>
      <c r="Z61" s="16">
        <v>363</v>
      </c>
      <c r="AA61" s="15">
        <v>38374</v>
      </c>
      <c r="AB61" s="30">
        <v>37538</v>
      </c>
      <c r="AC61" s="16">
        <v>836</v>
      </c>
      <c r="AD61" s="15">
        <v>47872</v>
      </c>
      <c r="AE61" s="30">
        <v>47596</v>
      </c>
      <c r="AF61" s="16">
        <v>276</v>
      </c>
      <c r="AG61" s="15">
        <v>43227</v>
      </c>
      <c r="AH61" s="30">
        <v>42979</v>
      </c>
      <c r="AI61" s="16">
        <v>248</v>
      </c>
      <c r="AJ61" s="15">
        <v>40159</v>
      </c>
      <c r="AK61" s="30">
        <v>39585</v>
      </c>
      <c r="AL61" s="16">
        <v>574</v>
      </c>
      <c r="AM61" s="65">
        <f t="shared" si="0"/>
        <v>1.012</v>
      </c>
      <c r="AN61" s="64">
        <f t="shared" si="1"/>
        <v>1.0409999999999999</v>
      </c>
      <c r="AO61" s="63">
        <f t="shared" si="2"/>
        <v>0.88900000000000001</v>
      </c>
    </row>
    <row r="62" spans="1:41" ht="13.5" thickBot="1">
      <c r="A62" s="105" t="s">
        <v>0</v>
      </c>
      <c r="B62" s="106">
        <f>SUM(B11:B61)</f>
        <v>117337934.3</v>
      </c>
      <c r="C62" s="107">
        <f t="shared" ref="C62:AL62" si="3">SUM(C11:C61)</f>
        <v>115244501</v>
      </c>
      <c r="D62" s="107">
        <f t="shared" si="3"/>
        <v>2093432.8</v>
      </c>
      <c r="E62" s="107">
        <f t="shared" si="3"/>
        <v>132214369.7</v>
      </c>
      <c r="F62" s="107">
        <f t="shared" si="3"/>
        <v>128115458.40000001</v>
      </c>
      <c r="G62" s="107">
        <f t="shared" si="3"/>
        <v>4098910.9</v>
      </c>
      <c r="H62" s="107">
        <f t="shared" si="3"/>
        <v>144379221.30000001</v>
      </c>
      <c r="I62" s="107">
        <f t="shared" si="3"/>
        <v>6589256.7000000002</v>
      </c>
      <c r="J62" s="107">
        <f t="shared" si="3"/>
        <v>131250019.5</v>
      </c>
      <c r="K62" s="107">
        <f t="shared" si="3"/>
        <v>2415517.7000000002</v>
      </c>
      <c r="L62" s="107">
        <f t="shared" si="3"/>
        <v>4124427.1</v>
      </c>
      <c r="M62" s="107">
        <f t="shared" si="3"/>
        <v>134500824</v>
      </c>
      <c r="N62" s="107">
        <f t="shared" si="3"/>
        <v>8684019</v>
      </c>
      <c r="O62" s="107">
        <f t="shared" si="3"/>
        <v>122249667</v>
      </c>
      <c r="P62" s="107">
        <f t="shared" si="3"/>
        <v>1358064</v>
      </c>
      <c r="Q62" s="107">
        <f t="shared" si="3"/>
        <v>2209075</v>
      </c>
      <c r="R62" s="107">
        <f t="shared" si="3"/>
        <v>126729957</v>
      </c>
      <c r="S62" s="107">
        <f t="shared" si="3"/>
        <v>124844682</v>
      </c>
      <c r="T62" s="107">
        <f t="shared" si="3"/>
        <v>1885275</v>
      </c>
      <c r="U62" s="107">
        <f t="shared" si="3"/>
        <v>126791462</v>
      </c>
      <c r="V62" s="107">
        <f t="shared" si="3"/>
        <v>124682074</v>
      </c>
      <c r="W62" s="107">
        <f t="shared" si="3"/>
        <v>2109388</v>
      </c>
      <c r="X62" s="107">
        <f t="shared" si="3"/>
        <v>121093920</v>
      </c>
      <c r="Y62" s="107">
        <f t="shared" si="3"/>
        <v>119002948</v>
      </c>
      <c r="Z62" s="107">
        <f t="shared" si="3"/>
        <v>2090972</v>
      </c>
      <c r="AA62" s="107">
        <f t="shared" si="3"/>
        <v>120075538</v>
      </c>
      <c r="AB62" s="107">
        <f t="shared" si="3"/>
        <v>116328328</v>
      </c>
      <c r="AC62" s="107">
        <f t="shared" si="3"/>
        <v>3747210</v>
      </c>
      <c r="AD62" s="107">
        <f t="shared" si="3"/>
        <v>113476295</v>
      </c>
      <c r="AE62" s="107">
        <f t="shared" si="3"/>
        <v>109498570</v>
      </c>
      <c r="AF62" s="107">
        <f t="shared" si="3"/>
        <v>3977725</v>
      </c>
      <c r="AG62" s="107">
        <f t="shared" si="3"/>
        <v>105219090</v>
      </c>
      <c r="AH62" s="107">
        <f t="shared" si="3"/>
        <v>100982215</v>
      </c>
      <c r="AI62" s="107">
        <f t="shared" si="3"/>
        <v>4236875</v>
      </c>
      <c r="AJ62" s="107">
        <f t="shared" si="3"/>
        <v>95748043</v>
      </c>
      <c r="AK62" s="107">
        <f t="shared" si="3"/>
        <v>91463341</v>
      </c>
      <c r="AL62" s="108">
        <f t="shared" si="3"/>
        <v>4284702</v>
      </c>
      <c r="AM62" s="65">
        <f t="shared" si="0"/>
        <v>-0.113</v>
      </c>
      <c r="AN62" s="64">
        <f t="shared" si="1"/>
        <v>-7.4999999999999997E-2</v>
      </c>
      <c r="AO62" s="63">
        <f t="shared" si="2"/>
        <v>0.22500000000000001</v>
      </c>
    </row>
    <row r="63" spans="1:41" ht="13.5" thickBot="1">
      <c r="A63" s="105" t="s">
        <v>15</v>
      </c>
      <c r="B63" s="106">
        <f>B62/$B62</f>
        <v>1</v>
      </c>
      <c r="C63" s="109">
        <f t="shared" ref="C63:D63" si="4">C62/$B62</f>
        <v>0.98199999999999998</v>
      </c>
      <c r="D63" s="109">
        <f t="shared" si="4"/>
        <v>1.7999999999999999E-2</v>
      </c>
      <c r="E63" s="109">
        <f>E62/$E62</f>
        <v>1</v>
      </c>
      <c r="F63" s="109">
        <f t="shared" ref="F63:G63" si="5">F62/$E62</f>
        <v>0.96899999999999997</v>
      </c>
      <c r="G63" s="109">
        <f t="shared" si="5"/>
        <v>3.1E-2</v>
      </c>
      <c r="H63" s="109">
        <f>H62/$H62</f>
        <v>1</v>
      </c>
      <c r="I63" s="109">
        <f t="shared" ref="I63:L63" si="6">I62/$H62</f>
        <v>4.5999999999999999E-2</v>
      </c>
      <c r="J63" s="109">
        <f t="shared" si="6"/>
        <v>0.90900000000000003</v>
      </c>
      <c r="K63" s="109">
        <f t="shared" si="6"/>
        <v>1.7000000000000001E-2</v>
      </c>
      <c r="L63" s="109">
        <f t="shared" si="6"/>
        <v>2.9000000000000001E-2</v>
      </c>
      <c r="M63" s="109">
        <f>M62/$M62</f>
        <v>1</v>
      </c>
      <c r="N63" s="109">
        <f t="shared" ref="N63:Q63" si="7">N62/$M62</f>
        <v>6.5000000000000002E-2</v>
      </c>
      <c r="O63" s="109">
        <f t="shared" si="7"/>
        <v>0.90900000000000003</v>
      </c>
      <c r="P63" s="109">
        <f t="shared" si="7"/>
        <v>0.01</v>
      </c>
      <c r="Q63" s="109">
        <f t="shared" si="7"/>
        <v>1.6E-2</v>
      </c>
      <c r="R63" s="109">
        <f>R62/$R62</f>
        <v>1</v>
      </c>
      <c r="S63" s="109">
        <f t="shared" ref="S63:T63" si="8">S62/$R62</f>
        <v>0.98499999999999999</v>
      </c>
      <c r="T63" s="109">
        <f t="shared" si="8"/>
        <v>1.4999999999999999E-2</v>
      </c>
      <c r="U63" s="109">
        <f>U62/$U62</f>
        <v>1</v>
      </c>
      <c r="V63" s="109">
        <f t="shared" ref="V63:W63" si="9">V62/$U62</f>
        <v>0.98299999999999998</v>
      </c>
      <c r="W63" s="109">
        <f t="shared" si="9"/>
        <v>1.7000000000000001E-2</v>
      </c>
      <c r="X63" s="109">
        <f>X62/$X62</f>
        <v>1</v>
      </c>
      <c r="Y63" s="109">
        <f t="shared" ref="Y63:Z63" si="10">Y62/$X62</f>
        <v>0.98299999999999998</v>
      </c>
      <c r="Z63" s="109">
        <f t="shared" si="10"/>
        <v>1.7000000000000001E-2</v>
      </c>
      <c r="AA63" s="109">
        <f>AA62/$AA62</f>
        <v>1</v>
      </c>
      <c r="AB63" s="109">
        <f t="shared" ref="AB63:AC63" si="11">AB62/$AA62</f>
        <v>0.96899999999999997</v>
      </c>
      <c r="AC63" s="109">
        <f t="shared" si="11"/>
        <v>3.1E-2</v>
      </c>
      <c r="AD63" s="109">
        <f>AD62/$AD62</f>
        <v>1</v>
      </c>
      <c r="AE63" s="109">
        <f t="shared" ref="AE63:AF63" si="12">AE62/$AD62</f>
        <v>0.96499999999999997</v>
      </c>
      <c r="AF63" s="109">
        <f t="shared" si="12"/>
        <v>3.5000000000000003E-2</v>
      </c>
      <c r="AG63" s="109">
        <f>AG62/$AG62</f>
        <v>1</v>
      </c>
      <c r="AH63" s="109">
        <f t="shared" ref="AH63:AI63" si="13">AH62/$AG62</f>
        <v>0.96</v>
      </c>
      <c r="AI63" s="109">
        <f t="shared" si="13"/>
        <v>0.04</v>
      </c>
      <c r="AJ63" s="109">
        <f>AJ62/$AJ62</f>
        <v>1</v>
      </c>
      <c r="AK63" s="109">
        <f t="shared" ref="AK63:AL63" si="14">AK62/$AJ62</f>
        <v>0.95499999999999996</v>
      </c>
      <c r="AL63" s="109">
        <f t="shared" si="14"/>
        <v>4.4999999999999998E-2</v>
      </c>
      <c r="AM63" s="110" t="s">
        <v>83</v>
      </c>
      <c r="AN63" s="110" t="s">
        <v>83</v>
      </c>
      <c r="AO63" s="111" t="s">
        <v>83</v>
      </c>
    </row>
  </sheetData>
  <mergeCells count="15">
    <mergeCell ref="AG8:AI8"/>
    <mergeCell ref="AJ8:AL8"/>
    <mergeCell ref="R8:T8"/>
    <mergeCell ref="U8:W8"/>
    <mergeCell ref="X8:Z8"/>
    <mergeCell ref="AA8:AC8"/>
    <mergeCell ref="AD8:AF8"/>
    <mergeCell ref="B8:D8"/>
    <mergeCell ref="N9:O9"/>
    <mergeCell ref="P9:Q9"/>
    <mergeCell ref="M8:Q8"/>
    <mergeCell ref="I9:J9"/>
    <mergeCell ref="K9:L9"/>
    <mergeCell ref="H8:L8"/>
    <mergeCell ref="E8:G8"/>
  </mergeCells>
  <hyperlinks>
    <hyperlink ref="B4" r:id="rId1"/>
    <hyperlink ref="B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2" sqref="A2"/>
    </sheetView>
  </sheetViews>
  <sheetFormatPr defaultRowHeight="12"/>
  <cols>
    <col min="3" max="3" width="9" style="72"/>
  </cols>
  <sheetData>
    <row r="1" spans="1:5" s="72" customFormat="1">
      <c r="A1" s="72" t="s">
        <v>82</v>
      </c>
    </row>
    <row r="2" spans="1:5" s="72" customFormat="1">
      <c r="B2" s="72" t="s">
        <v>0</v>
      </c>
      <c r="C2" s="72" t="s">
        <v>2</v>
      </c>
      <c r="D2" s="72" t="s">
        <v>17</v>
      </c>
      <c r="E2" s="72" t="s">
        <v>18</v>
      </c>
    </row>
    <row r="3" spans="1:5">
      <c r="A3" s="72">
        <v>2002</v>
      </c>
      <c r="B3" s="72">
        <v>95748.043000000005</v>
      </c>
      <c r="C3" s="72">
        <f>B3-D3</f>
        <v>91463.341</v>
      </c>
      <c r="D3" s="72">
        <v>4284.7020000000002</v>
      </c>
      <c r="E3" s="75">
        <f>D3/B3</f>
        <v>4.4699999999999997E-2</v>
      </c>
    </row>
    <row r="4" spans="1:5">
      <c r="A4" s="72"/>
      <c r="B4" s="72">
        <v>105219.09</v>
      </c>
      <c r="C4" s="72">
        <f t="shared" ref="C4:C14" si="0">B4-D4</f>
        <v>100982.215</v>
      </c>
      <c r="D4" s="72">
        <v>4236.875</v>
      </c>
      <c r="E4" s="75">
        <f t="shared" ref="E4:E14" si="1">D4/B4</f>
        <v>4.0300000000000002E-2</v>
      </c>
    </row>
    <row r="5" spans="1:5">
      <c r="A5" s="72">
        <v>2004</v>
      </c>
      <c r="B5" s="72">
        <v>113476.295</v>
      </c>
      <c r="C5" s="72">
        <f t="shared" si="0"/>
        <v>109498.57</v>
      </c>
      <c r="D5" s="72">
        <v>3977.7249999999999</v>
      </c>
      <c r="E5" s="75">
        <f t="shared" si="1"/>
        <v>3.5099999999999999E-2</v>
      </c>
    </row>
    <row r="6" spans="1:5">
      <c r="A6" s="72"/>
      <c r="B6" s="72">
        <v>120075.538</v>
      </c>
      <c r="C6" s="72">
        <f t="shared" si="0"/>
        <v>116328.32799999999</v>
      </c>
      <c r="D6" s="72">
        <v>3747.21</v>
      </c>
      <c r="E6" s="75">
        <f t="shared" si="1"/>
        <v>3.1199999999999999E-2</v>
      </c>
    </row>
    <row r="7" spans="1:5">
      <c r="A7" s="72">
        <v>2006</v>
      </c>
      <c r="B7" s="72">
        <v>121093.92</v>
      </c>
      <c r="C7" s="72">
        <f t="shared" si="0"/>
        <v>119002.948</v>
      </c>
      <c r="D7" s="72">
        <v>2090.9720000000002</v>
      </c>
      <c r="E7" s="75">
        <f t="shared" si="1"/>
        <v>1.7299999999999999E-2</v>
      </c>
    </row>
    <row r="8" spans="1:5">
      <c r="A8" s="72"/>
      <c r="B8" s="72">
        <v>126791.462</v>
      </c>
      <c r="C8" s="72">
        <f t="shared" si="0"/>
        <v>124682.07399999999</v>
      </c>
      <c r="D8" s="72">
        <v>2109.3879999999999</v>
      </c>
      <c r="E8" s="75">
        <f t="shared" si="1"/>
        <v>1.66E-2</v>
      </c>
    </row>
    <row r="9" spans="1:5">
      <c r="A9" s="72">
        <v>2008</v>
      </c>
      <c r="B9" s="72">
        <v>126729.95699999999</v>
      </c>
      <c r="C9" s="72">
        <f t="shared" si="0"/>
        <v>124844.682</v>
      </c>
      <c r="D9" s="72">
        <v>1885.2750000000001</v>
      </c>
      <c r="E9" s="75">
        <f t="shared" si="1"/>
        <v>1.49E-2</v>
      </c>
    </row>
    <row r="10" spans="1:5">
      <c r="A10" s="72"/>
      <c r="B10" s="72">
        <v>133817.745</v>
      </c>
      <c r="C10" s="72">
        <f t="shared" si="0"/>
        <v>130250.606</v>
      </c>
      <c r="D10" s="72">
        <v>3567.1390000000001</v>
      </c>
      <c r="E10" s="75">
        <f t="shared" si="1"/>
        <v>2.6700000000000002E-2</v>
      </c>
    </row>
    <row r="11" spans="1:5">
      <c r="A11" s="72">
        <v>2010</v>
      </c>
      <c r="B11" s="72">
        <v>144379.2213</v>
      </c>
      <c r="C11" s="72">
        <f t="shared" si="0"/>
        <v>137839.27650000001</v>
      </c>
      <c r="D11" s="72">
        <v>6539.9448000000002</v>
      </c>
      <c r="E11" s="75">
        <f t="shared" si="1"/>
        <v>4.53E-2</v>
      </c>
    </row>
    <row r="12" spans="1:5">
      <c r="A12" s="72"/>
      <c r="B12" s="72">
        <v>132214.36970000001</v>
      </c>
      <c r="C12" s="72">
        <f t="shared" si="0"/>
        <v>128115.45879999999</v>
      </c>
      <c r="D12" s="72">
        <v>4098.9108999999999</v>
      </c>
      <c r="E12" s="75">
        <f t="shared" si="1"/>
        <v>3.1E-2</v>
      </c>
    </row>
    <row r="13" spans="1:5">
      <c r="A13" s="72">
        <v>2012</v>
      </c>
      <c r="B13" s="72">
        <v>117337.93429999999</v>
      </c>
      <c r="C13" s="72">
        <f t="shared" si="0"/>
        <v>115244.5015</v>
      </c>
      <c r="D13" s="72">
        <v>2093.4328</v>
      </c>
      <c r="E13" s="75">
        <f t="shared" si="1"/>
        <v>1.78E-2</v>
      </c>
    </row>
    <row r="14" spans="1:5">
      <c r="A14" s="76" t="s">
        <v>16</v>
      </c>
      <c r="B14" s="76">
        <f>SUM(B3:B13)</f>
        <v>1336883.5752999999</v>
      </c>
      <c r="C14" s="76">
        <f t="shared" si="0"/>
        <v>1298252.0008</v>
      </c>
      <c r="D14" s="76">
        <f>SUM(D3:D13)</f>
        <v>38631.574500000002</v>
      </c>
      <c r="E14" s="77">
        <f t="shared" si="1"/>
        <v>2.8899999999999999E-2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5"/>
  <sheetViews>
    <sheetView zoomScale="55" zoomScaleNormal="55" workbookViewId="0">
      <selection activeCell="U24" sqref="U24"/>
    </sheetView>
  </sheetViews>
  <sheetFormatPr defaultRowHeight="12"/>
  <cols>
    <col min="1" max="1" width="9" style="56"/>
    <col min="2" max="3" width="11.85546875" bestFit="1" customWidth="1"/>
  </cols>
  <sheetData>
    <row r="1" spans="1:5">
      <c r="A1" s="76" t="s">
        <v>81</v>
      </c>
    </row>
    <row r="2" spans="1:5">
      <c r="A2" s="56" t="s">
        <v>7</v>
      </c>
      <c r="B2" s="56" t="s">
        <v>8</v>
      </c>
      <c r="C2" s="56" t="s">
        <v>9</v>
      </c>
    </row>
    <row r="3" spans="1:5">
      <c r="A3" s="56">
        <v>2002</v>
      </c>
      <c r="B3" s="56">
        <v>95748.043000000005</v>
      </c>
      <c r="C3" s="56">
        <v>95748.043000000005</v>
      </c>
      <c r="D3">
        <f>B3/1000</f>
        <v>95.748042999999996</v>
      </c>
      <c r="E3" s="56">
        <f>C3/1000</f>
        <v>95.748042999999996</v>
      </c>
    </row>
    <row r="4" spans="1:5">
      <c r="B4" s="56">
        <v>105219.09</v>
      </c>
      <c r="C4" s="56">
        <v>105219.09</v>
      </c>
      <c r="D4" s="56">
        <f t="shared" ref="D4:D13" si="0">B4/1000</f>
        <v>105.21908999999999</v>
      </c>
      <c r="E4" s="56">
        <f t="shared" ref="E4:E13" si="1">C4/1000</f>
        <v>105.21908999999999</v>
      </c>
    </row>
    <row r="5" spans="1:5">
      <c r="A5" s="56">
        <v>2004</v>
      </c>
      <c r="B5" s="56">
        <v>113476.295</v>
      </c>
      <c r="C5" s="56">
        <v>113476.295</v>
      </c>
      <c r="D5" s="56">
        <f t="shared" si="0"/>
        <v>113.47629499999999</v>
      </c>
      <c r="E5" s="56">
        <f t="shared" si="1"/>
        <v>113.47629499999999</v>
      </c>
    </row>
    <row r="6" spans="1:5">
      <c r="B6" s="56">
        <v>120075.538</v>
      </c>
      <c r="C6" s="56">
        <v>120075.538</v>
      </c>
      <c r="D6" s="56">
        <f t="shared" si="0"/>
        <v>120.07553799999999</v>
      </c>
      <c r="E6" s="56">
        <f t="shared" si="1"/>
        <v>120.07553799999999</v>
      </c>
    </row>
    <row r="7" spans="1:5">
      <c r="A7" s="56">
        <v>2006</v>
      </c>
      <c r="B7" s="56">
        <v>121093.92</v>
      </c>
      <c r="C7" s="56">
        <v>121093.92</v>
      </c>
      <c r="D7" s="56">
        <f t="shared" si="0"/>
        <v>121.09392</v>
      </c>
      <c r="E7" s="56">
        <f t="shared" si="1"/>
        <v>121.09392</v>
      </c>
    </row>
    <row r="8" spans="1:5">
      <c r="B8" s="56">
        <v>126791.462</v>
      </c>
      <c r="C8" s="56">
        <v>126791.462</v>
      </c>
      <c r="D8" s="56">
        <f t="shared" si="0"/>
        <v>126.791462</v>
      </c>
      <c r="E8" s="56">
        <f t="shared" si="1"/>
        <v>126.791462</v>
      </c>
    </row>
    <row r="9" spans="1:5">
      <c r="A9" s="56">
        <v>2008</v>
      </c>
      <c r="B9" s="56">
        <v>126729.95699999999</v>
      </c>
      <c r="C9" s="56">
        <v>126729.95699999999</v>
      </c>
      <c r="D9" s="56">
        <f t="shared" si="0"/>
        <v>126.729957</v>
      </c>
      <c r="E9" s="56">
        <f t="shared" si="1"/>
        <v>126.729957</v>
      </c>
    </row>
    <row r="10" spans="1:5">
      <c r="B10" s="56">
        <v>124458.742</v>
      </c>
      <c r="C10" s="56">
        <v>133817.745</v>
      </c>
      <c r="D10" s="56">
        <f t="shared" si="0"/>
        <v>124.458742</v>
      </c>
      <c r="E10" s="56">
        <f t="shared" si="1"/>
        <v>133.817745</v>
      </c>
    </row>
    <row r="11" spans="1:5">
      <c r="A11" s="56">
        <v>2010</v>
      </c>
      <c r="B11" s="56">
        <v>135374.4466</v>
      </c>
      <c r="C11" s="56">
        <v>144379.2213</v>
      </c>
      <c r="D11" s="56">
        <f t="shared" si="0"/>
        <v>135.3744466</v>
      </c>
      <c r="E11" s="56">
        <f t="shared" si="1"/>
        <v>144.37922130000001</v>
      </c>
    </row>
    <row r="12" spans="1:5">
      <c r="B12" s="56">
        <v>132214.36970000001</v>
      </c>
      <c r="C12" s="56">
        <v>132214.36970000001</v>
      </c>
      <c r="D12" s="56">
        <f t="shared" si="0"/>
        <v>132.21436969999999</v>
      </c>
      <c r="E12" s="56">
        <f t="shared" si="1"/>
        <v>132.21436969999999</v>
      </c>
    </row>
    <row r="13" spans="1:5">
      <c r="A13" s="56">
        <v>2012</v>
      </c>
      <c r="B13" s="56">
        <v>117337.93429999999</v>
      </c>
      <c r="C13" s="56">
        <v>117337.93429999999</v>
      </c>
      <c r="D13" s="56">
        <f t="shared" si="0"/>
        <v>117.3379343</v>
      </c>
      <c r="E13" s="56">
        <f t="shared" si="1"/>
        <v>117.3379343</v>
      </c>
    </row>
    <row r="17" spans="1:3" s="72" customFormat="1"/>
    <row r="18" spans="1:3" s="72" customFormat="1"/>
    <row r="21" spans="1:3">
      <c r="A21" s="76" t="s">
        <v>80</v>
      </c>
      <c r="B21" s="56"/>
    </row>
    <row r="22" spans="1:3">
      <c r="B22" s="56" t="s">
        <v>10</v>
      </c>
      <c r="C22" s="56" t="s">
        <v>0</v>
      </c>
    </row>
    <row r="23" spans="1:3">
      <c r="A23" s="56">
        <v>2002</v>
      </c>
      <c r="B23" s="56">
        <v>4284.7020000000002</v>
      </c>
      <c r="C23" s="56">
        <v>4284.7020000000002</v>
      </c>
    </row>
    <row r="24" spans="1:3">
      <c r="B24" s="56">
        <v>4236.875</v>
      </c>
      <c r="C24" s="56">
        <v>4236.875</v>
      </c>
    </row>
    <row r="25" spans="1:3">
      <c r="A25" s="56">
        <v>2004</v>
      </c>
      <c r="B25" s="56">
        <v>3977.7249999999999</v>
      </c>
      <c r="C25" s="56">
        <v>3977.7249999999999</v>
      </c>
    </row>
    <row r="26" spans="1:3">
      <c r="B26" s="56">
        <v>3747.21</v>
      </c>
      <c r="C26" s="56">
        <v>3747.21</v>
      </c>
    </row>
    <row r="27" spans="1:3">
      <c r="A27" s="56">
        <v>2006</v>
      </c>
      <c r="B27" s="56">
        <v>2090.9720000000002</v>
      </c>
      <c r="C27" s="56">
        <v>2090.9720000000002</v>
      </c>
    </row>
    <row r="28" spans="1:3">
      <c r="B28" s="56">
        <v>2109.3879999999999</v>
      </c>
      <c r="C28" s="56">
        <v>2109.3879999999999</v>
      </c>
    </row>
    <row r="29" spans="1:3">
      <c r="A29" s="56">
        <v>2008</v>
      </c>
      <c r="B29" s="56">
        <v>1885.2750000000001</v>
      </c>
      <c r="C29" s="56">
        <v>1885.2750000000001</v>
      </c>
    </row>
    <row r="30" spans="1:3">
      <c r="B30" s="56">
        <v>2209.0749999999998</v>
      </c>
      <c r="C30" s="56">
        <v>3567.1390000000001</v>
      </c>
    </row>
    <row r="31" spans="1:3">
      <c r="A31" s="56">
        <v>2010</v>
      </c>
      <c r="B31" s="56">
        <v>4124.4270999999999</v>
      </c>
      <c r="C31" s="56">
        <v>6539.9448000000002</v>
      </c>
    </row>
    <row r="32" spans="1:3">
      <c r="B32" s="56">
        <v>4098.9108999999999</v>
      </c>
      <c r="C32" s="56">
        <v>4098.9108999999999</v>
      </c>
    </row>
    <row r="33" spans="1:3">
      <c r="A33" s="56">
        <v>2012</v>
      </c>
      <c r="B33" s="56">
        <v>2093.4328</v>
      </c>
      <c r="C33" s="56">
        <v>2093.4328</v>
      </c>
    </row>
    <row r="34" spans="1:3">
      <c r="B34" s="56"/>
    </row>
    <row r="35" spans="1:3">
      <c r="B35" s="56"/>
    </row>
    <row r="36" spans="1:3">
      <c r="B36" s="56"/>
    </row>
    <row r="37" spans="1:3">
      <c r="B37" s="56"/>
    </row>
    <row r="38" spans="1:3">
      <c r="B38" s="56"/>
    </row>
    <row r="39" spans="1:3">
      <c r="B39" s="56"/>
    </row>
    <row r="40" spans="1:3">
      <c r="B40" s="56"/>
    </row>
    <row r="41" spans="1:3">
      <c r="B41" s="56"/>
    </row>
    <row r="42" spans="1:3">
      <c r="A42" s="72"/>
      <c r="B42" s="72" t="s">
        <v>14</v>
      </c>
      <c r="C42" s="72" t="s">
        <v>0</v>
      </c>
    </row>
    <row r="43" spans="1:3">
      <c r="A43" s="72">
        <v>2002</v>
      </c>
      <c r="B43" s="72">
        <v>91463.341</v>
      </c>
      <c r="C43" s="72">
        <v>91463.341</v>
      </c>
    </row>
    <row r="44" spans="1:3">
      <c r="A44" s="72">
        <v>2003</v>
      </c>
      <c r="B44" s="72">
        <v>100982.215</v>
      </c>
      <c r="C44" s="72">
        <v>100982.215</v>
      </c>
    </row>
    <row r="45" spans="1:3">
      <c r="A45" s="72">
        <v>2004</v>
      </c>
      <c r="B45" s="72">
        <v>109498.57</v>
      </c>
      <c r="C45" s="72">
        <v>109498.57</v>
      </c>
    </row>
    <row r="46" spans="1:3">
      <c r="A46" s="72">
        <v>2005</v>
      </c>
      <c r="B46" s="72">
        <v>116328.32799999999</v>
      </c>
      <c r="C46" s="72">
        <v>116328.32799999999</v>
      </c>
    </row>
    <row r="47" spans="1:3">
      <c r="A47" s="72">
        <v>2006</v>
      </c>
      <c r="B47" s="72">
        <v>119002.948</v>
      </c>
      <c r="C47" s="72">
        <v>119002.948</v>
      </c>
    </row>
    <row r="48" spans="1:3">
      <c r="A48" s="72">
        <v>2007</v>
      </c>
      <c r="B48" s="72">
        <v>124682.07399999999</v>
      </c>
      <c r="C48" s="72">
        <v>124682.07399999999</v>
      </c>
    </row>
    <row r="49" spans="1:3">
      <c r="A49" s="72">
        <v>2008</v>
      </c>
      <c r="B49" s="72">
        <v>124844.682</v>
      </c>
      <c r="C49" s="72">
        <v>124844.682</v>
      </c>
    </row>
    <row r="50" spans="1:3">
      <c r="A50" s="72">
        <v>2009</v>
      </c>
      <c r="B50" s="72">
        <v>122249.667</v>
      </c>
      <c r="C50" s="72">
        <v>130933.686</v>
      </c>
    </row>
    <row r="51" spans="1:3">
      <c r="A51" s="72">
        <v>2010</v>
      </c>
      <c r="B51" s="72">
        <v>131250.01949999999</v>
      </c>
      <c r="C51" s="72">
        <v>137839.27619999999</v>
      </c>
    </row>
    <row r="52" spans="1:3">
      <c r="A52" s="72">
        <v>2011</v>
      </c>
      <c r="B52" s="72">
        <v>128115.4584</v>
      </c>
      <c r="C52" s="72">
        <v>128115.4584</v>
      </c>
    </row>
    <row r="53" spans="1:3">
      <c r="A53" s="72">
        <v>2012</v>
      </c>
      <c r="B53" s="72">
        <v>115244.501</v>
      </c>
      <c r="C53" s="72">
        <v>115244.501</v>
      </c>
    </row>
    <row r="54" spans="1:3">
      <c r="B54" s="56"/>
    </row>
    <row r="55" spans="1:3">
      <c r="B55" s="56"/>
    </row>
  </sheetData>
  <sortState ref="A41:C51">
    <sortCondition ref="A4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Totals</vt:lpstr>
      <vt:lpstr>ALL Data</vt:lpstr>
      <vt:lpstr>R&amp;D Plant</vt:lpstr>
      <vt:lpstr>Charts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2014-06-13T13:31:12Z</dcterms:created>
  <dcterms:modified xsi:type="dcterms:W3CDTF">2014-09-10T21:54:29Z</dcterms:modified>
</cp:coreProperties>
</file>