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20" activeTab="1"/>
  </bookViews>
  <sheets>
    <sheet name="HERD 2009-2018" sheetId="1" r:id="rId1"/>
    <sheet name="Analysis" sheetId="2" r:id="rId2"/>
    <sheet name="Source" sheetId="3" r:id="rId3"/>
  </sheets>
  <calcPr calcId="162913"/>
</workbook>
</file>

<file path=xl/calcChain.xml><?xml version="1.0" encoding="utf-8"?>
<calcChain xmlns="http://schemas.openxmlformats.org/spreadsheetml/2006/main">
  <c r="P4" i="2" l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J3" i="2"/>
  <c r="AI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3" i="2"/>
  <c r="AG4" i="2" l="1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3" i="2"/>
  <c r="AG3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N3" i="2"/>
  <c r="AF3" i="2"/>
  <c r="AC3" i="2"/>
  <c r="Z3" i="2"/>
  <c r="W3" i="2"/>
  <c r="T3" i="2"/>
  <c r="Q3" i="2"/>
  <c r="K3" i="2"/>
  <c r="H3" i="2"/>
  <c r="AH48" i="2" l="1"/>
  <c r="AH36" i="2"/>
  <c r="AH24" i="2"/>
  <c r="AH16" i="2"/>
  <c r="AH4" i="2"/>
  <c r="AH55" i="2"/>
  <c r="AH51" i="2"/>
  <c r="AH47" i="2"/>
  <c r="AH43" i="2"/>
  <c r="AH39" i="2"/>
  <c r="AH35" i="2"/>
  <c r="AH31" i="2"/>
  <c r="AH27" i="2"/>
  <c r="AH23" i="2"/>
  <c r="AH19" i="2"/>
  <c r="AH15" i="2"/>
  <c r="AH11" i="2"/>
  <c r="AH7" i="2"/>
  <c r="AH44" i="2"/>
  <c r="AH28" i="2"/>
  <c r="AH20" i="2"/>
  <c r="AH8" i="2"/>
  <c r="AH54" i="2"/>
  <c r="AH50" i="2"/>
  <c r="AH46" i="2"/>
  <c r="AH42" i="2"/>
  <c r="AH38" i="2"/>
  <c r="AH34" i="2"/>
  <c r="AH30" i="2"/>
  <c r="AH26" i="2"/>
  <c r="AH22" i="2"/>
  <c r="AH18" i="2"/>
  <c r="AH14" i="2"/>
  <c r="AH10" i="2"/>
  <c r="AH6" i="2"/>
  <c r="AH52" i="2"/>
  <c r="AH40" i="2"/>
  <c r="AH32" i="2"/>
  <c r="AH12" i="2"/>
  <c r="AH3" i="2"/>
  <c r="AH53" i="2"/>
  <c r="AH49" i="2"/>
  <c r="AH45" i="2"/>
  <c r="AH41" i="2"/>
  <c r="AH37" i="2"/>
  <c r="AH33" i="2"/>
  <c r="AH29" i="2"/>
  <c r="AH25" i="2"/>
  <c r="AH21" i="2"/>
  <c r="AH17" i="2"/>
  <c r="AH13" i="2"/>
  <c r="AH9" i="2"/>
  <c r="AH5" i="2"/>
</calcChain>
</file>

<file path=xl/sharedStrings.xml><?xml version="1.0" encoding="utf-8"?>
<sst xmlns="http://schemas.openxmlformats.org/spreadsheetml/2006/main" count="149" uniqueCount="91">
  <si>
    <t>State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</si>
  <si>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</si>
  <si>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</si>
  <si>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</si>
  <si>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</si>
  <si>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</si>
  <si>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</si>
  <si>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</si>
  <si>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</si>
  <si>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</si>
  <si>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</si>
  <si>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</si>
  <si>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</si>
  <si>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</si>
  <si>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</si>
  <si>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</si>
  <si>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</si>
  <si>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</si>
  <si>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</si>
  <si>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</si>
  <si>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</si>
  <si>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</si>
  <si>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</si>
  <si>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</si>
  <si>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</si>
  <si>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</si>
  <si>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</si>
  <si>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</si>
  <si>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</si>
  <si>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</si>
  <si>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</si>
  <si>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</si>
  <si>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</si>
  <si>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</si>
  <si>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</si>
  <si>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</si>
  <si>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</si>
  <si>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</si>
  <si>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</si>
  <si>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</si>
  <si>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</si>
  <si>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</si>
  <si>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</si>
  <si>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</si>
  <si>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</si>
  <si>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</si>
  <si>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</si>
  <si>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</si>
  <si>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</si>
  <si>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</si>
  <si>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</si>
  <si>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</si>
  <si>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</si>
  <si>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</si>
  <si>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SOURCE: National Center for Science and Engineering Statistics, National Science Foundation, Higher Education Research and Development Survey.</t>
  </si>
  <si>
    <t>NOTE: Prior to FY 2010, some institution totals for all R&amp;D expenditures may be lower-bound estimates because the National Center for Science and Engineering Statistics did not attempt to estimate for nonresponse on the non-science and engineering R&amp;D expenditures item prior to FY 2010.</t>
  </si>
  <si>
    <t>Higher education R&amp;D expenditures, by state (FY 2009–2018)</t>
  </si>
  <si>
    <t>(dollars in thousands)</t>
  </si>
  <si>
    <t>Avg Annual % Change</t>
  </si>
  <si>
    <t>1-yr $ Change (2017-2018)</t>
  </si>
  <si>
    <t>% Change 2016-2017</t>
  </si>
  <si>
    <t>% Change 2015-2016</t>
  </si>
  <si>
    <t>% Change 2014-2015</t>
  </si>
  <si>
    <t>% Change 2013-2014</t>
  </si>
  <si>
    <t>% Change 2012-2013</t>
  </si>
  <si>
    <t>% Change 2011-2012</t>
  </si>
  <si>
    <t>% Change 2010-2011</t>
  </si>
  <si>
    <t>% Change 2009-2010</t>
  </si>
  <si>
    <t>% Change 2008-2009</t>
  </si>
  <si>
    <t>5-yr % Change (2014-2018)</t>
  </si>
  <si>
    <t>5-yr $ Change (2014-2018)</t>
  </si>
  <si>
    <t>10-yr % Change (2009-2018)</t>
  </si>
  <si>
    <t>10-yr $ Change (2009-2018)</t>
  </si>
  <si>
    <t>% Change 2017-2018</t>
  </si>
  <si>
    <t>2018 % of US Total</t>
  </si>
  <si>
    <t>2014 % of US Total</t>
  </si>
  <si>
    <t>2015 % of US Total</t>
  </si>
  <si>
    <t>2016 % of US Total</t>
  </si>
  <si>
    <t>2017 % of US Total</t>
  </si>
  <si>
    <t>2013 % of US Total</t>
  </si>
  <si>
    <t>2012 % of US Total</t>
  </si>
  <si>
    <t>2011 % of US Total</t>
  </si>
  <si>
    <t>2010 % of US Total</t>
  </si>
  <si>
    <t>2009 % of US Total</t>
  </si>
  <si>
    <t>Table 66. Higher education R&amp;D expenditures, by state: FYs 2009–18</t>
  </si>
  <si>
    <t>https://ncsesdata.nsf.gov/herd/2018/html/herd18-dt-tab066.html</t>
  </si>
  <si>
    <t>https://ncsesdata.nsf.gov/herd/2018/index.html</t>
  </si>
  <si>
    <t>https://ncsesdata.nsf.gov/herd/2018/herd18-tech-notes.pdf</t>
  </si>
  <si>
    <t>Click the link below for detailed technical notes.</t>
  </si>
  <si>
    <t>Link:</t>
  </si>
  <si>
    <t>SSTI Analysis of NSF NCES, HERD data (2008-2018)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</si>
</sst>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/>
    <xf numFmtId="37" fontId="0" fillId="0" borderId="1" xfId="1" applyNumberFormat="1" applyFont="1" applyBorder="1" applyAlignment="1">
      <alignment horizontal="center"/>
    </xf>
    <xf numFmtId="37" fontId="0" fillId="0" borderId="2" xfId="1" applyNumberFormat="1" applyFont="1" applyBorder="1" applyAlignment="1">
      <alignment horizontal="center"/>
    </xf>
    <xf numFmtId="0" fontId="0" fillId="0" borderId="7" xfId="0" applyBorder="1"/>
    <xf numFmtId="37" fontId="0" fillId="0" borderId="8" xfId="1" applyNumberFormat="1" applyFont="1" applyBorder="1" applyAlignment="1">
      <alignment horizontal="center"/>
    </xf>
    <xf numFmtId="0" fontId="0" fillId="0" borderId="9" xfId="0" applyBorder="1"/>
    <xf numFmtId="37" fontId="0" fillId="0" borderId="10" xfId="1" applyNumberFormat="1" applyFont="1" applyBorder="1" applyAlignment="1">
      <alignment horizontal="center"/>
    </xf>
    <xf numFmtId="37" fontId="0" fillId="0" borderId="11" xfId="1" applyNumberFormat="1" applyFont="1" applyBorder="1" applyAlignment="1">
      <alignment horizontal="center"/>
    </xf>
    <xf numFmtId="0" fontId="0" fillId="0" borderId="12" xfId="0" applyBorder="1"/>
    <xf numFmtId="37" fontId="0" fillId="0" borderId="13" xfId="1" applyNumberFormat="1" applyFont="1" applyBorder="1" applyAlignment="1">
      <alignment horizontal="center"/>
    </xf>
    <xf numFmtId="0" fontId="0" fillId="0" borderId="3" xfId="0" applyBorder="1"/>
    <xf numFmtId="37" fontId="0" fillId="0" borderId="4" xfId="1" applyNumberFormat="1" applyFont="1" applyBorder="1" applyAlignment="1">
      <alignment horizontal="center"/>
    </xf>
    <xf numFmtId="37" fontId="0" fillId="0" borderId="5" xfId="1" applyNumberFormat="1" applyFont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0" fontId="0" fillId="0" borderId="4" xfId="2" applyNumberFormat="1" applyFont="1" applyBorder="1" applyAlignment="1">
      <alignment horizontal="center"/>
    </xf>
    <xf numFmtId="10" fontId="0" fillId="0" borderId="6" xfId="2" applyNumberFormat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0" fontId="0" fillId="0" borderId="10" xfId="2" applyNumberFormat="1" applyFont="1" applyBorder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5" xfId="1" applyNumberFormat="1" applyFont="1" applyBorder="1" applyAlignment="1">
      <alignment horizontal="center"/>
    </xf>
    <xf numFmtId="3" fontId="0" fillId="0" borderId="13" xfId="1" applyNumberFormat="1" applyFont="1" applyBorder="1" applyAlignment="1">
      <alignment horizontal="center"/>
    </xf>
    <xf numFmtId="3" fontId="0" fillId="0" borderId="8" xfId="1" applyNumberFormat="1" applyFont="1" applyBorder="1" applyAlignment="1">
      <alignment horizontal="center"/>
    </xf>
    <xf numFmtId="3" fontId="0" fillId="0" borderId="11" xfId="1" applyNumberFormat="1" applyFont="1" applyBorder="1" applyAlignment="1">
      <alignment horizontal="center"/>
    </xf>
    <xf numFmtId="3" fontId="0" fillId="0" borderId="4" xfId="1" applyNumberFormat="1" applyFont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10" xfId="1" applyNumberFormat="1" applyFont="1" applyBorder="1" applyAlignment="1">
      <alignment horizontal="center"/>
    </xf>
    <xf numFmtId="0" fontId="0" fillId="0" borderId="0" xfId="0"/>
    <xf numFmtId="0" fontId="3" fillId="0" borderId="0" xfId="3"/>
    <xf numFmtId="0" fontId="0" fillId="0" borderId="0" xfId="0" applyAlignment="1">
      <alignment horizontal="right"/>
    </xf>
    <xf numFmtId="0" fontId="4" fillId="0" borderId="0" xfId="0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65"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csesdata.nsf.gov/herd/2018/herd18-tech-notes.pdf" TargetMode="External"/><Relationship Id="rId2" Type="http://schemas.openxmlformats.org/officeDocument/2006/relationships/hyperlink" Target="https://ncsesdata.nsf.gov/herd/2018/index.html" TargetMode="External"/><Relationship Id="rId1" Type="http://schemas.openxmlformats.org/officeDocument/2006/relationships/hyperlink" Target="https://ncsesdata.nsf.gov/herd/2018/html/herd18-dt-tab06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/>
  </sheetViews>
  <sheetFormatPr defaultRowHeight="15" x14ac:dyDescent="0.25"/>
  <cols>
    <col min="1" max="1" width="21.7109375" customWidth="1"/>
    <col min="2" max="11" width="13" customWidth="1"/>
  </cols>
  <sheetData>
    <row r="1" spans="1:11" x14ac:dyDescent="0.25">
      <c r="A1" t="s">
        <v>56</v>
      </c>
    </row>
    <row r="2" spans="1:11" x14ac:dyDescent="0.25">
      <c r="A2" t="s">
        <v>57</v>
      </c>
    </row>
    <row r="3" spans="1:11" ht="15.75" thickBot="1" x14ac:dyDescent="0.3"/>
    <row r="4" spans="1:11" ht="16.5" thickBot="1" x14ac:dyDescent="0.3">
      <c r="A4" s="14" t="s">
        <v>0</v>
      </c>
      <c r="B4" s="15">
        <v>2009</v>
      </c>
      <c r="C4" s="15">
        <v>2010</v>
      </c>
      <c r="D4" s="15">
        <v>2011</v>
      </c>
      <c r="E4" s="15">
        <v>2012</v>
      </c>
      <c r="F4" s="15">
        <v>2013</v>
      </c>
      <c r="G4" s="15">
        <v>2014</v>
      </c>
      <c r="H4" s="15">
        <v>2015</v>
      </c>
      <c r="I4" s="15">
        <v>2016</v>
      </c>
      <c r="J4" s="15">
        <v>2017</v>
      </c>
      <c r="K4" s="16">
        <v>2018</v>
      </c>
    </row>
    <row r="5" spans="1:11" ht="15.75" thickBot="1" x14ac:dyDescent="0.3">
      <c r="A5" s="11" t="s">
        <v>1</v>
      </c>
      <c r="B5" s="12">
        <v>57288415</v>
      </c>
      <c r="C5" s="12">
        <v>61286610</v>
      </c>
      <c r="D5" s="12">
        <v>65274393</v>
      </c>
      <c r="E5" s="12">
        <v>65729007</v>
      </c>
      <c r="F5" s="12">
        <v>67013138</v>
      </c>
      <c r="G5" s="12">
        <v>67199417</v>
      </c>
      <c r="H5" s="12">
        <v>68550653</v>
      </c>
      <c r="I5" s="12">
        <v>71750973</v>
      </c>
      <c r="J5" s="12">
        <v>75184396</v>
      </c>
      <c r="K5" s="13">
        <v>79285866</v>
      </c>
    </row>
    <row r="6" spans="1:11" x14ac:dyDescent="0.25">
      <c r="A6" s="9" t="s">
        <v>2</v>
      </c>
      <c r="B6" s="3">
        <v>775495</v>
      </c>
      <c r="C6" s="3">
        <v>847072</v>
      </c>
      <c r="D6" s="3">
        <v>898422</v>
      </c>
      <c r="E6" s="3">
        <v>830538</v>
      </c>
      <c r="F6" s="3">
        <v>837871</v>
      </c>
      <c r="G6" s="3">
        <v>812803</v>
      </c>
      <c r="H6" s="3">
        <v>898010</v>
      </c>
      <c r="I6" s="3">
        <v>949683</v>
      </c>
      <c r="J6" s="3">
        <v>1004873</v>
      </c>
      <c r="K6" s="10">
        <v>1069086</v>
      </c>
    </row>
    <row r="7" spans="1:11" x14ac:dyDescent="0.25">
      <c r="A7" s="4" t="s">
        <v>3</v>
      </c>
      <c r="B7" s="2">
        <v>173275</v>
      </c>
      <c r="C7" s="2">
        <v>180888</v>
      </c>
      <c r="D7" s="2">
        <v>185942</v>
      </c>
      <c r="E7" s="2">
        <v>181983</v>
      </c>
      <c r="F7" s="2">
        <v>184472</v>
      </c>
      <c r="G7" s="2">
        <v>174431</v>
      </c>
      <c r="H7" s="2">
        <v>163012</v>
      </c>
      <c r="I7" s="2">
        <v>167308</v>
      </c>
      <c r="J7" s="2">
        <v>176424</v>
      </c>
      <c r="K7" s="5">
        <v>165198</v>
      </c>
    </row>
    <row r="8" spans="1:11" x14ac:dyDescent="0.25">
      <c r="A8" s="4" t="s">
        <v>4</v>
      </c>
      <c r="B8" s="2">
        <v>904518</v>
      </c>
      <c r="C8" s="2">
        <v>944795</v>
      </c>
      <c r="D8" s="2">
        <v>997700</v>
      </c>
      <c r="E8" s="2">
        <v>1039424</v>
      </c>
      <c r="F8" s="2">
        <v>1065136</v>
      </c>
      <c r="G8" s="2">
        <v>1047329</v>
      </c>
      <c r="H8" s="2">
        <v>1099837</v>
      </c>
      <c r="I8" s="2">
        <v>1162283</v>
      </c>
      <c r="J8" s="2">
        <v>1213469</v>
      </c>
      <c r="K8" s="5">
        <v>1358920</v>
      </c>
    </row>
    <row r="9" spans="1:11" x14ac:dyDescent="0.25">
      <c r="A9" s="4" t="s">
        <v>5</v>
      </c>
      <c r="B9" s="2">
        <v>252883</v>
      </c>
      <c r="C9" s="2">
        <v>267405</v>
      </c>
      <c r="D9" s="2">
        <v>282628</v>
      </c>
      <c r="E9" s="2">
        <v>289364</v>
      </c>
      <c r="F9" s="2">
        <v>294572</v>
      </c>
      <c r="G9" s="2">
        <v>285691</v>
      </c>
      <c r="H9" s="2">
        <v>293494</v>
      </c>
      <c r="I9" s="2">
        <v>298497</v>
      </c>
      <c r="J9" s="2">
        <v>312533</v>
      </c>
      <c r="K9" s="5">
        <v>343066</v>
      </c>
    </row>
    <row r="10" spans="1:11" x14ac:dyDescent="0.25">
      <c r="A10" s="4" t="s">
        <v>6</v>
      </c>
      <c r="B10" s="2">
        <v>7654804</v>
      </c>
      <c r="C10" s="2">
        <v>7832767</v>
      </c>
      <c r="D10" s="2">
        <v>8225420</v>
      </c>
      <c r="E10" s="2">
        <v>8401638</v>
      </c>
      <c r="F10" s="2">
        <v>8357891</v>
      </c>
      <c r="G10" s="2">
        <v>8404097</v>
      </c>
      <c r="H10" s="2">
        <v>8657121</v>
      </c>
      <c r="I10" s="2">
        <v>8888706</v>
      </c>
      <c r="J10" s="2">
        <v>9227393</v>
      </c>
      <c r="K10" s="5">
        <v>10175248</v>
      </c>
    </row>
    <row r="11" spans="1:11" x14ac:dyDescent="0.25">
      <c r="A11" s="4" t="s">
        <v>7</v>
      </c>
      <c r="B11" s="2">
        <v>1098369</v>
      </c>
      <c r="C11" s="2">
        <v>1180741</v>
      </c>
      <c r="D11" s="2">
        <v>1292081</v>
      </c>
      <c r="E11" s="2">
        <v>1338888</v>
      </c>
      <c r="F11" s="2">
        <v>1253466</v>
      </c>
      <c r="G11" s="2">
        <v>1232376</v>
      </c>
      <c r="H11" s="2">
        <v>1273753</v>
      </c>
      <c r="I11" s="2">
        <v>1378920</v>
      </c>
      <c r="J11" s="2">
        <v>1461877</v>
      </c>
      <c r="K11" s="5">
        <v>1552251</v>
      </c>
    </row>
    <row r="12" spans="1:11" x14ac:dyDescent="0.25">
      <c r="A12" s="4" t="s">
        <v>8</v>
      </c>
      <c r="B12" s="2">
        <v>777963</v>
      </c>
      <c r="C12" s="2">
        <v>888949</v>
      </c>
      <c r="D12" s="2">
        <v>945705</v>
      </c>
      <c r="E12" s="2">
        <v>946289</v>
      </c>
      <c r="F12" s="2">
        <v>1059367</v>
      </c>
      <c r="G12" s="2">
        <v>1062741</v>
      </c>
      <c r="H12" s="2">
        <v>1091381</v>
      </c>
      <c r="I12" s="2">
        <v>1176170</v>
      </c>
      <c r="J12" s="2">
        <v>1254440</v>
      </c>
      <c r="K12" s="5">
        <v>1287024</v>
      </c>
    </row>
    <row r="13" spans="1:11" x14ac:dyDescent="0.25">
      <c r="A13" s="4" t="s">
        <v>9</v>
      </c>
      <c r="B13" s="2">
        <v>136712</v>
      </c>
      <c r="C13" s="2">
        <v>168511</v>
      </c>
      <c r="D13" s="2">
        <v>188765</v>
      </c>
      <c r="E13" s="2">
        <v>185842</v>
      </c>
      <c r="F13" s="2">
        <v>197262</v>
      </c>
      <c r="G13" s="2">
        <v>193242</v>
      </c>
      <c r="H13" s="2">
        <v>191704</v>
      </c>
      <c r="I13" s="2">
        <v>197615</v>
      </c>
      <c r="J13" s="2">
        <v>204221</v>
      </c>
      <c r="K13" s="5">
        <v>207569</v>
      </c>
    </row>
    <row r="14" spans="1:11" x14ac:dyDescent="0.25">
      <c r="A14" s="4" t="s">
        <v>10</v>
      </c>
      <c r="B14" s="2">
        <v>353613</v>
      </c>
      <c r="C14" s="2">
        <v>470217</v>
      </c>
      <c r="D14" s="2">
        <v>493469</v>
      </c>
      <c r="E14" s="2">
        <v>501534</v>
      </c>
      <c r="F14" s="2">
        <v>524241</v>
      </c>
      <c r="G14" s="2">
        <v>543149</v>
      </c>
      <c r="H14" s="2">
        <v>559222</v>
      </c>
      <c r="I14" s="2">
        <v>555721</v>
      </c>
      <c r="J14" s="2">
        <v>601551</v>
      </c>
      <c r="K14" s="5">
        <v>630161</v>
      </c>
    </row>
    <row r="15" spans="1:11" x14ac:dyDescent="0.25">
      <c r="A15" s="4" t="s">
        <v>11</v>
      </c>
      <c r="B15" s="2">
        <v>1900270</v>
      </c>
      <c r="C15" s="2">
        <v>1994860</v>
      </c>
      <c r="D15" s="2">
        <v>2125648</v>
      </c>
      <c r="E15" s="2">
        <v>2179352</v>
      </c>
      <c r="F15" s="2">
        <v>2171626</v>
      </c>
      <c r="G15" s="2">
        <v>2272556</v>
      </c>
      <c r="H15" s="2">
        <v>2354871</v>
      </c>
      <c r="I15" s="2">
        <v>2483359</v>
      </c>
      <c r="J15" s="2">
        <v>2584487</v>
      </c>
      <c r="K15" s="5">
        <v>2725771</v>
      </c>
    </row>
    <row r="16" spans="1:11" x14ac:dyDescent="0.25">
      <c r="A16" s="4" t="s">
        <v>12</v>
      </c>
      <c r="B16" s="2">
        <v>1621789</v>
      </c>
      <c r="C16" s="2">
        <v>1691603</v>
      </c>
      <c r="D16" s="2">
        <v>1808679</v>
      </c>
      <c r="E16" s="2">
        <v>1882308</v>
      </c>
      <c r="F16" s="2">
        <v>1956245</v>
      </c>
      <c r="G16" s="2">
        <v>1950990</v>
      </c>
      <c r="H16" s="2">
        <v>2046068</v>
      </c>
      <c r="I16" s="2">
        <v>2168071</v>
      </c>
      <c r="J16" s="2">
        <v>2340410</v>
      </c>
      <c r="K16" s="5">
        <v>2473503</v>
      </c>
    </row>
    <row r="17" spans="1:11" x14ac:dyDescent="0.25">
      <c r="A17" s="4" t="s">
        <v>13</v>
      </c>
      <c r="B17" s="2">
        <v>310909</v>
      </c>
      <c r="C17" s="2">
        <v>317942</v>
      </c>
      <c r="D17" s="2">
        <v>330838</v>
      </c>
      <c r="E17" s="2">
        <v>335704</v>
      </c>
      <c r="F17" s="2">
        <v>343802</v>
      </c>
      <c r="G17" s="2">
        <v>335189</v>
      </c>
      <c r="H17" s="2">
        <v>332233</v>
      </c>
      <c r="I17" s="2">
        <v>318134</v>
      </c>
      <c r="J17" s="2">
        <v>301204</v>
      </c>
      <c r="K17" s="5">
        <v>297975</v>
      </c>
    </row>
    <row r="18" spans="1:11" x14ac:dyDescent="0.25">
      <c r="A18" s="4" t="s">
        <v>14</v>
      </c>
      <c r="B18" s="2">
        <v>122952</v>
      </c>
      <c r="C18" s="2">
        <v>126433</v>
      </c>
      <c r="D18" s="2">
        <v>142364</v>
      </c>
      <c r="E18" s="2">
        <v>146326</v>
      </c>
      <c r="F18" s="2">
        <v>143728</v>
      </c>
      <c r="G18" s="2">
        <v>142772</v>
      </c>
      <c r="H18" s="2">
        <v>146700</v>
      </c>
      <c r="I18" s="2">
        <v>154989</v>
      </c>
      <c r="J18" s="2">
        <v>163093</v>
      </c>
      <c r="K18" s="5">
        <v>171053</v>
      </c>
    </row>
    <row r="19" spans="1:11" x14ac:dyDescent="0.25">
      <c r="A19" s="4" t="s">
        <v>15</v>
      </c>
      <c r="B19" s="2">
        <v>2229062</v>
      </c>
      <c r="C19" s="2">
        <v>2224414</v>
      </c>
      <c r="D19" s="2">
        <v>2352326</v>
      </c>
      <c r="E19" s="2">
        <v>2362224</v>
      </c>
      <c r="F19" s="2">
        <v>2501413</v>
      </c>
      <c r="G19" s="2">
        <v>2327098</v>
      </c>
      <c r="H19" s="2">
        <v>2382947</v>
      </c>
      <c r="I19" s="2">
        <v>2400990</v>
      </c>
      <c r="J19" s="2">
        <v>2503276</v>
      </c>
      <c r="K19" s="5">
        <v>2570270</v>
      </c>
    </row>
    <row r="20" spans="1:11" x14ac:dyDescent="0.25">
      <c r="A20" s="4" t="s">
        <v>16</v>
      </c>
      <c r="B20" s="2">
        <v>1121868</v>
      </c>
      <c r="C20" s="2">
        <v>1186421</v>
      </c>
      <c r="D20" s="2">
        <v>1271364</v>
      </c>
      <c r="E20" s="2">
        <v>1306462</v>
      </c>
      <c r="F20" s="2">
        <v>1336343</v>
      </c>
      <c r="G20" s="2">
        <v>1308856</v>
      </c>
      <c r="H20" s="2">
        <v>1323824</v>
      </c>
      <c r="I20" s="2">
        <v>1408862</v>
      </c>
      <c r="J20" s="2">
        <v>1461367</v>
      </c>
      <c r="K20" s="5">
        <v>1505426</v>
      </c>
    </row>
    <row r="21" spans="1:11" x14ac:dyDescent="0.25">
      <c r="A21" s="4" t="s">
        <v>17</v>
      </c>
      <c r="B21" s="2">
        <v>572589</v>
      </c>
      <c r="C21" s="2">
        <v>706667</v>
      </c>
      <c r="D21" s="2">
        <v>724608</v>
      </c>
      <c r="E21" s="2">
        <v>718281</v>
      </c>
      <c r="F21" s="2">
        <v>714366</v>
      </c>
      <c r="G21" s="2">
        <v>773760</v>
      </c>
      <c r="H21" s="2">
        <v>758796</v>
      </c>
      <c r="I21" s="2">
        <v>814031</v>
      </c>
      <c r="J21" s="2">
        <v>830587</v>
      </c>
      <c r="K21" s="5">
        <v>885861</v>
      </c>
    </row>
    <row r="22" spans="1:11" x14ac:dyDescent="0.25">
      <c r="A22" s="4" t="s">
        <v>18</v>
      </c>
      <c r="B22" s="2">
        <v>467821</v>
      </c>
      <c r="C22" s="2">
        <v>482901</v>
      </c>
      <c r="D22" s="2">
        <v>511048</v>
      </c>
      <c r="E22" s="2">
        <v>527122</v>
      </c>
      <c r="F22" s="2">
        <v>545364</v>
      </c>
      <c r="G22" s="2">
        <v>547813</v>
      </c>
      <c r="H22" s="2">
        <v>562254</v>
      </c>
      <c r="I22" s="2">
        <v>559279</v>
      </c>
      <c r="J22" s="2">
        <v>577566</v>
      </c>
      <c r="K22" s="5">
        <v>640735</v>
      </c>
    </row>
    <row r="23" spans="1:11" x14ac:dyDescent="0.25">
      <c r="A23" s="4" t="s">
        <v>19</v>
      </c>
      <c r="B23" s="2">
        <v>549484</v>
      </c>
      <c r="C23" s="2">
        <v>575277</v>
      </c>
      <c r="D23" s="2">
        <v>596081</v>
      </c>
      <c r="E23" s="2">
        <v>586240</v>
      </c>
      <c r="F23" s="2">
        <v>550941</v>
      </c>
      <c r="G23" s="2">
        <v>533834</v>
      </c>
      <c r="H23" s="2">
        <v>516754</v>
      </c>
      <c r="I23" s="2">
        <v>546527</v>
      </c>
      <c r="J23" s="2">
        <v>583143</v>
      </c>
      <c r="K23" s="5">
        <v>596532</v>
      </c>
    </row>
    <row r="24" spans="1:11" x14ac:dyDescent="0.25">
      <c r="A24" s="4" t="s">
        <v>20</v>
      </c>
      <c r="B24" s="2">
        <v>710810</v>
      </c>
      <c r="C24" s="2">
        <v>713675</v>
      </c>
      <c r="D24" s="2">
        <v>727510</v>
      </c>
      <c r="E24" s="2">
        <v>699228</v>
      </c>
      <c r="F24" s="2">
        <v>671580</v>
      </c>
      <c r="G24" s="2">
        <v>665754</v>
      </c>
      <c r="H24" s="2">
        <v>662778</v>
      </c>
      <c r="I24" s="2">
        <v>683125</v>
      </c>
      <c r="J24" s="2">
        <v>690958</v>
      </c>
      <c r="K24" s="5">
        <v>744283</v>
      </c>
    </row>
    <row r="25" spans="1:11" x14ac:dyDescent="0.25">
      <c r="A25" s="4" t="s">
        <v>21</v>
      </c>
      <c r="B25" s="2">
        <v>156851</v>
      </c>
      <c r="C25" s="2">
        <v>137516</v>
      </c>
      <c r="D25" s="2">
        <v>139983</v>
      </c>
      <c r="E25" s="2">
        <v>120072</v>
      </c>
      <c r="F25" s="2">
        <v>104573</v>
      </c>
      <c r="G25" s="2">
        <v>124688</v>
      </c>
      <c r="H25" s="2">
        <v>103102</v>
      </c>
      <c r="I25" s="2">
        <v>100351</v>
      </c>
      <c r="J25" s="2">
        <v>122740</v>
      </c>
      <c r="K25" s="5">
        <v>128500</v>
      </c>
    </row>
    <row r="26" spans="1:11" x14ac:dyDescent="0.25">
      <c r="A26" s="4" t="s">
        <v>22</v>
      </c>
      <c r="B26" s="2">
        <v>3046289</v>
      </c>
      <c r="C26" s="2">
        <v>3139254</v>
      </c>
      <c r="D26" s="2">
        <v>3416687</v>
      </c>
      <c r="E26" s="2">
        <v>3359741</v>
      </c>
      <c r="F26" s="2">
        <v>3433145</v>
      </c>
      <c r="G26" s="2">
        <v>3573167</v>
      </c>
      <c r="H26" s="2">
        <v>3741687</v>
      </c>
      <c r="I26" s="2">
        <v>3799639</v>
      </c>
      <c r="J26" s="2">
        <v>4017092</v>
      </c>
      <c r="K26" s="5">
        <v>4167470</v>
      </c>
    </row>
    <row r="27" spans="1:11" x14ac:dyDescent="0.25">
      <c r="A27" s="4" t="s">
        <v>23</v>
      </c>
      <c r="B27" s="2">
        <v>2605290</v>
      </c>
      <c r="C27" s="2">
        <v>2749926</v>
      </c>
      <c r="D27" s="2">
        <v>2949264</v>
      </c>
      <c r="E27" s="2">
        <v>3214549</v>
      </c>
      <c r="F27" s="2">
        <v>3532767</v>
      </c>
      <c r="G27" s="2">
        <v>3500516</v>
      </c>
      <c r="H27" s="2">
        <v>3673620</v>
      </c>
      <c r="I27" s="2">
        <v>3796681</v>
      </c>
      <c r="J27" s="2">
        <v>3927934</v>
      </c>
      <c r="K27" s="5">
        <v>4059931</v>
      </c>
    </row>
    <row r="28" spans="1:11" x14ac:dyDescent="0.25">
      <c r="A28" s="4" t="s">
        <v>24</v>
      </c>
      <c r="B28" s="2">
        <v>1863341</v>
      </c>
      <c r="C28" s="2">
        <v>2031479</v>
      </c>
      <c r="D28" s="2">
        <v>2161520</v>
      </c>
      <c r="E28" s="2">
        <v>2219505</v>
      </c>
      <c r="F28" s="2">
        <v>2267080</v>
      </c>
      <c r="G28" s="2">
        <v>2242864</v>
      </c>
      <c r="H28" s="2">
        <v>2334031</v>
      </c>
      <c r="I28" s="2">
        <v>2468498</v>
      </c>
      <c r="J28" s="2">
        <v>2662045</v>
      </c>
      <c r="K28" s="5">
        <v>2781359</v>
      </c>
    </row>
    <row r="29" spans="1:11" x14ac:dyDescent="0.25">
      <c r="A29" s="4" t="s">
        <v>25</v>
      </c>
      <c r="B29" s="2">
        <v>787190</v>
      </c>
      <c r="C29" s="2">
        <v>831754</v>
      </c>
      <c r="D29" s="2">
        <v>898741</v>
      </c>
      <c r="E29" s="2">
        <v>864938</v>
      </c>
      <c r="F29" s="2">
        <v>901404</v>
      </c>
      <c r="G29" s="2">
        <v>919257</v>
      </c>
      <c r="H29" s="2">
        <v>928999</v>
      </c>
      <c r="I29" s="2">
        <v>961040</v>
      </c>
      <c r="J29" s="2">
        <v>968784</v>
      </c>
      <c r="K29" s="5">
        <v>999660</v>
      </c>
    </row>
    <row r="30" spans="1:11" x14ac:dyDescent="0.25">
      <c r="A30" s="4" t="s">
        <v>26</v>
      </c>
      <c r="B30" s="2">
        <v>435382</v>
      </c>
      <c r="C30" s="2">
        <v>443625</v>
      </c>
      <c r="D30" s="2">
        <v>460962</v>
      </c>
      <c r="E30" s="2">
        <v>476078</v>
      </c>
      <c r="F30" s="2">
        <v>416772</v>
      </c>
      <c r="G30" s="2">
        <v>410543</v>
      </c>
      <c r="H30" s="2">
        <v>408232</v>
      </c>
      <c r="I30" s="2">
        <v>454983</v>
      </c>
      <c r="J30" s="2">
        <v>479122</v>
      </c>
      <c r="K30" s="5">
        <v>479431</v>
      </c>
    </row>
    <row r="31" spans="1:11" x14ac:dyDescent="0.25">
      <c r="A31" s="4" t="s">
        <v>27</v>
      </c>
      <c r="B31" s="2">
        <v>1023460</v>
      </c>
      <c r="C31" s="2">
        <v>1087432</v>
      </c>
      <c r="D31" s="2">
        <v>1121330</v>
      </c>
      <c r="E31" s="2">
        <v>1098287</v>
      </c>
      <c r="F31" s="2">
        <v>1074632</v>
      </c>
      <c r="G31" s="2">
        <v>1050665</v>
      </c>
      <c r="H31" s="2">
        <v>1074115</v>
      </c>
      <c r="I31" s="2">
        <v>1119296</v>
      </c>
      <c r="J31" s="2">
        <v>1149385</v>
      </c>
      <c r="K31" s="5">
        <v>1221714</v>
      </c>
    </row>
    <row r="32" spans="1:11" x14ac:dyDescent="0.25">
      <c r="A32" s="4" t="s">
        <v>28</v>
      </c>
      <c r="B32" s="2">
        <v>196351</v>
      </c>
      <c r="C32" s="2">
        <v>207827</v>
      </c>
      <c r="D32" s="2">
        <v>195267</v>
      </c>
      <c r="E32" s="2">
        <v>196721</v>
      </c>
      <c r="F32" s="2">
        <v>185996</v>
      </c>
      <c r="G32" s="2">
        <v>181127</v>
      </c>
      <c r="H32" s="2">
        <v>181680</v>
      </c>
      <c r="I32" s="2">
        <v>195125</v>
      </c>
      <c r="J32" s="2">
        <v>229206</v>
      </c>
      <c r="K32" s="5">
        <v>230099</v>
      </c>
    </row>
    <row r="33" spans="1:11" x14ac:dyDescent="0.25">
      <c r="A33" s="4" t="s">
        <v>29</v>
      </c>
      <c r="B33" s="2">
        <v>411458</v>
      </c>
      <c r="C33" s="2">
        <v>400660</v>
      </c>
      <c r="D33" s="2">
        <v>412756</v>
      </c>
      <c r="E33" s="2">
        <v>438303</v>
      </c>
      <c r="F33" s="2">
        <v>444917</v>
      </c>
      <c r="G33" s="2">
        <v>454744</v>
      </c>
      <c r="H33" s="2">
        <v>464664</v>
      </c>
      <c r="I33" s="2">
        <v>481383</v>
      </c>
      <c r="J33" s="2">
        <v>513581</v>
      </c>
      <c r="K33" s="5">
        <v>535911</v>
      </c>
    </row>
    <row r="34" spans="1:11" x14ac:dyDescent="0.25">
      <c r="A34" s="4" t="s">
        <v>30</v>
      </c>
      <c r="B34" s="2">
        <v>187293</v>
      </c>
      <c r="C34" s="2">
        <v>174247</v>
      </c>
      <c r="D34" s="2">
        <v>165437</v>
      </c>
      <c r="E34" s="2">
        <v>153325</v>
      </c>
      <c r="F34" s="2">
        <v>153427</v>
      </c>
      <c r="G34" s="2">
        <v>153571</v>
      </c>
      <c r="H34" s="2">
        <v>157528</v>
      </c>
      <c r="I34" s="2">
        <v>191155</v>
      </c>
      <c r="J34" s="2">
        <v>205761</v>
      </c>
      <c r="K34" s="5">
        <v>260074</v>
      </c>
    </row>
    <row r="35" spans="1:11" x14ac:dyDescent="0.25">
      <c r="A35" s="4" t="s">
        <v>31</v>
      </c>
      <c r="B35" s="2">
        <v>309144</v>
      </c>
      <c r="C35" s="2">
        <v>311455</v>
      </c>
      <c r="D35" s="2">
        <v>359839</v>
      </c>
      <c r="E35" s="2">
        <v>366337</v>
      </c>
      <c r="F35" s="2">
        <v>354296</v>
      </c>
      <c r="G35" s="2">
        <v>365537</v>
      </c>
      <c r="H35" s="2">
        <v>357665</v>
      </c>
      <c r="I35" s="2">
        <v>379991</v>
      </c>
      <c r="J35" s="2">
        <v>455859</v>
      </c>
      <c r="K35" s="5">
        <v>471347</v>
      </c>
    </row>
    <row r="36" spans="1:11" x14ac:dyDescent="0.25">
      <c r="A36" s="4" t="s">
        <v>32</v>
      </c>
      <c r="B36" s="2">
        <v>952714</v>
      </c>
      <c r="C36" s="2">
        <v>1075872</v>
      </c>
      <c r="D36" s="2">
        <v>1141570</v>
      </c>
      <c r="E36" s="2">
        <v>1113109</v>
      </c>
      <c r="F36" s="2">
        <v>1173474</v>
      </c>
      <c r="G36" s="2">
        <v>1130474</v>
      </c>
      <c r="H36" s="2">
        <v>1106186</v>
      </c>
      <c r="I36" s="2">
        <v>1158998</v>
      </c>
      <c r="J36" s="2">
        <v>1271857</v>
      </c>
      <c r="K36" s="5">
        <v>1359056</v>
      </c>
    </row>
    <row r="37" spans="1:11" x14ac:dyDescent="0.25">
      <c r="A37" s="4" t="s">
        <v>33</v>
      </c>
      <c r="B37" s="2">
        <v>446632</v>
      </c>
      <c r="C37" s="2">
        <v>422868</v>
      </c>
      <c r="D37" s="2">
        <v>405339</v>
      </c>
      <c r="E37" s="2">
        <v>400952</v>
      </c>
      <c r="F37" s="2">
        <v>403776</v>
      </c>
      <c r="G37" s="2">
        <v>412428</v>
      </c>
      <c r="H37" s="2">
        <v>390913</v>
      </c>
      <c r="I37" s="2">
        <v>375368</v>
      </c>
      <c r="J37" s="2">
        <v>374131</v>
      </c>
      <c r="K37" s="5">
        <v>368118</v>
      </c>
    </row>
    <row r="38" spans="1:11" x14ac:dyDescent="0.25">
      <c r="A38" s="4" t="s">
        <v>34</v>
      </c>
      <c r="B38" s="2">
        <v>4303252</v>
      </c>
      <c r="C38" s="2">
        <v>4948442</v>
      </c>
      <c r="D38" s="2">
        <v>5288932</v>
      </c>
      <c r="E38" s="2">
        <v>5352978</v>
      </c>
      <c r="F38" s="2">
        <v>5519542</v>
      </c>
      <c r="G38" s="2">
        <v>5638584</v>
      </c>
      <c r="H38" s="2">
        <v>5700230</v>
      </c>
      <c r="I38" s="2">
        <v>6075419</v>
      </c>
      <c r="J38" s="2">
        <v>6388367</v>
      </c>
      <c r="K38" s="5">
        <v>6633547</v>
      </c>
    </row>
    <row r="39" spans="1:11" x14ac:dyDescent="0.25">
      <c r="A39" s="4" t="s">
        <v>35</v>
      </c>
      <c r="B39" s="2">
        <v>2199367</v>
      </c>
      <c r="C39" s="2">
        <v>2465260</v>
      </c>
      <c r="D39" s="2">
        <v>2668842</v>
      </c>
      <c r="E39" s="2">
        <v>2681840</v>
      </c>
      <c r="F39" s="2">
        <v>2739920</v>
      </c>
      <c r="G39" s="2">
        <v>2814943</v>
      </c>
      <c r="H39" s="2">
        <v>2814924</v>
      </c>
      <c r="I39" s="2">
        <v>2937671</v>
      </c>
      <c r="J39" s="2">
        <v>3081568</v>
      </c>
      <c r="K39" s="5">
        <v>3205161</v>
      </c>
    </row>
    <row r="40" spans="1:11" x14ac:dyDescent="0.25">
      <c r="A40" s="4" t="s">
        <v>36</v>
      </c>
      <c r="B40" s="2">
        <v>186956</v>
      </c>
      <c r="C40" s="2">
        <v>204049</v>
      </c>
      <c r="D40" s="2">
        <v>211057</v>
      </c>
      <c r="E40" s="2">
        <v>215642</v>
      </c>
      <c r="F40" s="2">
        <v>219115</v>
      </c>
      <c r="G40" s="2">
        <v>222032</v>
      </c>
      <c r="H40" s="2">
        <v>217926</v>
      </c>
      <c r="I40" s="2">
        <v>226572</v>
      </c>
      <c r="J40" s="2">
        <v>255942</v>
      </c>
      <c r="K40" s="5">
        <v>255534</v>
      </c>
    </row>
    <row r="41" spans="1:11" x14ac:dyDescent="0.25">
      <c r="A41" s="4" t="s">
        <v>37</v>
      </c>
      <c r="B41" s="2">
        <v>1948462</v>
      </c>
      <c r="C41" s="2">
        <v>2051857</v>
      </c>
      <c r="D41" s="2">
        <v>2221827</v>
      </c>
      <c r="E41" s="2">
        <v>2128968</v>
      </c>
      <c r="F41" s="2">
        <v>2168267</v>
      </c>
      <c r="G41" s="2">
        <v>2158565</v>
      </c>
      <c r="H41" s="2">
        <v>2152796</v>
      </c>
      <c r="I41" s="2">
        <v>2193019</v>
      </c>
      <c r="J41" s="2">
        <v>2299112</v>
      </c>
      <c r="K41" s="5">
        <v>2370346</v>
      </c>
    </row>
    <row r="42" spans="1:11" x14ac:dyDescent="0.25">
      <c r="A42" s="4" t="s">
        <v>38</v>
      </c>
      <c r="B42" s="2">
        <v>354187</v>
      </c>
      <c r="C42" s="2">
        <v>400731</v>
      </c>
      <c r="D42" s="2">
        <v>444722</v>
      </c>
      <c r="E42" s="2">
        <v>437180</v>
      </c>
      <c r="F42" s="2">
        <v>420067</v>
      </c>
      <c r="G42" s="2">
        <v>419653</v>
      </c>
      <c r="H42" s="2">
        <v>419602</v>
      </c>
      <c r="I42" s="2">
        <v>488559</v>
      </c>
      <c r="J42" s="2">
        <v>506458</v>
      </c>
      <c r="K42" s="5">
        <v>517358</v>
      </c>
    </row>
    <row r="43" spans="1:11" x14ac:dyDescent="0.25">
      <c r="A43" s="4" t="s">
        <v>39</v>
      </c>
      <c r="B43" s="2">
        <v>707287</v>
      </c>
      <c r="C43" s="2">
        <v>696272</v>
      </c>
      <c r="D43" s="2">
        <v>739733</v>
      </c>
      <c r="E43" s="2">
        <v>722421</v>
      </c>
      <c r="F43" s="2">
        <v>704764</v>
      </c>
      <c r="G43" s="2">
        <v>705688</v>
      </c>
      <c r="H43" s="2">
        <v>719881</v>
      </c>
      <c r="I43" s="2">
        <v>759243</v>
      </c>
      <c r="J43" s="2">
        <v>780741</v>
      </c>
      <c r="K43" s="5">
        <v>820988</v>
      </c>
    </row>
    <row r="44" spans="1:11" x14ac:dyDescent="0.25">
      <c r="A44" s="4" t="s">
        <v>40</v>
      </c>
      <c r="B44" s="2">
        <v>2797547</v>
      </c>
      <c r="C44" s="2">
        <v>3128420</v>
      </c>
      <c r="D44" s="2">
        <v>3315363</v>
      </c>
      <c r="E44" s="2">
        <v>3239240</v>
      </c>
      <c r="F44" s="2">
        <v>3361374</v>
      </c>
      <c r="G44" s="2">
        <v>3328851</v>
      </c>
      <c r="H44" s="2">
        <v>3356723</v>
      </c>
      <c r="I44" s="2">
        <v>3950517</v>
      </c>
      <c r="J44" s="2">
        <v>4178978</v>
      </c>
      <c r="K44" s="5">
        <v>4406037</v>
      </c>
    </row>
    <row r="45" spans="1:11" x14ac:dyDescent="0.25">
      <c r="A45" s="4" t="s">
        <v>41</v>
      </c>
      <c r="B45" s="2">
        <v>274425</v>
      </c>
      <c r="C45" s="2">
        <v>428738</v>
      </c>
      <c r="D45" s="2">
        <v>459321</v>
      </c>
      <c r="E45" s="2">
        <v>495366</v>
      </c>
      <c r="F45" s="2">
        <v>479162</v>
      </c>
      <c r="G45" s="2">
        <v>447469</v>
      </c>
      <c r="H45" s="2">
        <v>453291</v>
      </c>
      <c r="I45" s="2">
        <v>462777</v>
      </c>
      <c r="J45" s="2">
        <v>332483</v>
      </c>
      <c r="K45" s="5">
        <v>368079</v>
      </c>
    </row>
    <row r="46" spans="1:11" x14ac:dyDescent="0.25">
      <c r="A46" s="4" t="s">
        <v>42</v>
      </c>
      <c r="B46" s="2">
        <v>626918</v>
      </c>
      <c r="C46" s="2">
        <v>660415</v>
      </c>
      <c r="D46" s="2">
        <v>620533</v>
      </c>
      <c r="E46" s="2">
        <v>636534</v>
      </c>
      <c r="F46" s="2">
        <v>648137</v>
      </c>
      <c r="G46" s="2">
        <v>655757</v>
      </c>
      <c r="H46" s="2">
        <v>665319</v>
      </c>
      <c r="I46" s="2">
        <v>687110</v>
      </c>
      <c r="J46" s="2">
        <v>699199</v>
      </c>
      <c r="K46" s="5">
        <v>761263</v>
      </c>
    </row>
    <row r="47" spans="1:11" x14ac:dyDescent="0.25">
      <c r="A47" s="4" t="s">
        <v>43</v>
      </c>
      <c r="B47" s="2">
        <v>110765</v>
      </c>
      <c r="C47" s="2">
        <v>131165</v>
      </c>
      <c r="D47" s="2">
        <v>136305</v>
      </c>
      <c r="E47" s="2">
        <v>129200</v>
      </c>
      <c r="F47" s="2">
        <v>117361</v>
      </c>
      <c r="G47" s="2">
        <v>104962</v>
      </c>
      <c r="H47" s="2">
        <v>103368</v>
      </c>
      <c r="I47" s="2">
        <v>106941</v>
      </c>
      <c r="J47" s="2">
        <v>112916</v>
      </c>
      <c r="K47" s="5">
        <v>115860</v>
      </c>
    </row>
    <row r="48" spans="1:11" x14ac:dyDescent="0.25">
      <c r="A48" s="4" t="s">
        <v>44</v>
      </c>
      <c r="B48" s="2">
        <v>880214</v>
      </c>
      <c r="C48" s="2">
        <v>938237</v>
      </c>
      <c r="D48" s="2">
        <v>1016915</v>
      </c>
      <c r="E48" s="2">
        <v>1025283</v>
      </c>
      <c r="F48" s="2">
        <v>1032124</v>
      </c>
      <c r="G48" s="2">
        <v>1133373</v>
      </c>
      <c r="H48" s="2">
        <v>1077068</v>
      </c>
      <c r="I48" s="2">
        <v>1091835</v>
      </c>
      <c r="J48" s="2">
        <v>1183795</v>
      </c>
      <c r="K48" s="5">
        <v>1293909</v>
      </c>
    </row>
    <row r="49" spans="1:11" x14ac:dyDescent="0.25">
      <c r="A49" s="4" t="s">
        <v>45</v>
      </c>
      <c r="B49" s="2">
        <v>4133121</v>
      </c>
      <c r="C49" s="2">
        <v>4416323</v>
      </c>
      <c r="D49" s="2">
        <v>4661517</v>
      </c>
      <c r="E49" s="2">
        <v>4651322</v>
      </c>
      <c r="F49" s="2">
        <v>4813050</v>
      </c>
      <c r="G49" s="2">
        <v>4898443</v>
      </c>
      <c r="H49" s="2">
        <v>5036366</v>
      </c>
      <c r="I49" s="2">
        <v>5254298</v>
      </c>
      <c r="J49" s="2">
        <v>5495483</v>
      </c>
      <c r="K49" s="5">
        <v>5642743</v>
      </c>
    </row>
    <row r="50" spans="1:11" x14ac:dyDescent="0.25">
      <c r="A50" s="4" t="s">
        <v>46</v>
      </c>
      <c r="B50" s="2">
        <v>509920</v>
      </c>
      <c r="C50" s="2">
        <v>562349</v>
      </c>
      <c r="D50" s="2">
        <v>627180</v>
      </c>
      <c r="E50" s="2">
        <v>622244</v>
      </c>
      <c r="F50" s="2">
        <v>688972</v>
      </c>
      <c r="G50" s="2">
        <v>693796</v>
      </c>
      <c r="H50" s="2">
        <v>733407</v>
      </c>
      <c r="I50" s="2">
        <v>573106</v>
      </c>
      <c r="J50" s="2">
        <v>611015</v>
      </c>
      <c r="K50" s="5">
        <v>812458</v>
      </c>
    </row>
    <row r="51" spans="1:11" x14ac:dyDescent="0.25">
      <c r="A51" s="4" t="s">
        <v>47</v>
      </c>
      <c r="B51" s="2">
        <v>125516</v>
      </c>
      <c r="C51" s="2">
        <v>132792</v>
      </c>
      <c r="D51" s="2">
        <v>137303</v>
      </c>
      <c r="E51" s="2">
        <v>120226</v>
      </c>
      <c r="F51" s="2">
        <v>121110</v>
      </c>
      <c r="G51" s="2">
        <v>114549</v>
      </c>
      <c r="H51" s="2">
        <v>119663</v>
      </c>
      <c r="I51" s="2">
        <v>120306</v>
      </c>
      <c r="J51" s="2">
        <v>122003</v>
      </c>
      <c r="K51" s="5">
        <v>133298</v>
      </c>
    </row>
    <row r="52" spans="1:11" x14ac:dyDescent="0.25">
      <c r="A52" s="4" t="s">
        <v>48</v>
      </c>
      <c r="B52" s="2">
        <v>1151996</v>
      </c>
      <c r="C52" s="2">
        <v>1199244</v>
      </c>
      <c r="D52" s="2">
        <v>1390412</v>
      </c>
      <c r="E52" s="2">
        <v>1379440</v>
      </c>
      <c r="F52" s="2">
        <v>1419504</v>
      </c>
      <c r="G52" s="2">
        <v>1381078</v>
      </c>
      <c r="H52" s="2">
        <v>1411176</v>
      </c>
      <c r="I52" s="2">
        <v>1462939</v>
      </c>
      <c r="J52" s="2">
        <v>1551003</v>
      </c>
      <c r="K52" s="5">
        <v>1684274</v>
      </c>
    </row>
    <row r="53" spans="1:11" x14ac:dyDescent="0.25">
      <c r="A53" s="4" t="s">
        <v>49</v>
      </c>
      <c r="B53" s="2">
        <v>1134279</v>
      </c>
      <c r="C53" s="2">
        <v>1358061</v>
      </c>
      <c r="D53" s="2">
        <v>1502284</v>
      </c>
      <c r="E53" s="2">
        <v>1475365</v>
      </c>
      <c r="F53" s="2">
        <v>1561573</v>
      </c>
      <c r="G53" s="2">
        <v>1537190</v>
      </c>
      <c r="H53" s="2">
        <v>1548580</v>
      </c>
      <c r="I53" s="2">
        <v>1645843</v>
      </c>
      <c r="J53" s="2">
        <v>1740919</v>
      </c>
      <c r="K53" s="5">
        <v>1808947</v>
      </c>
    </row>
    <row r="54" spans="1:11" x14ac:dyDescent="0.25">
      <c r="A54" s="4" t="s">
        <v>50</v>
      </c>
      <c r="B54" s="2">
        <v>186213</v>
      </c>
      <c r="C54" s="2">
        <v>194834</v>
      </c>
      <c r="D54" s="2">
        <v>210899</v>
      </c>
      <c r="E54" s="2">
        <v>202118</v>
      </c>
      <c r="F54" s="2">
        <v>196492</v>
      </c>
      <c r="G54" s="2">
        <v>195675</v>
      </c>
      <c r="H54" s="2">
        <v>199167</v>
      </c>
      <c r="I54" s="2">
        <v>199164</v>
      </c>
      <c r="J54" s="2">
        <v>210259</v>
      </c>
      <c r="K54" s="5">
        <v>211695</v>
      </c>
    </row>
    <row r="55" spans="1:11" x14ac:dyDescent="0.25">
      <c r="A55" s="4" t="s">
        <v>51</v>
      </c>
      <c r="B55" s="2">
        <v>1279464</v>
      </c>
      <c r="C55" s="2">
        <v>1335621</v>
      </c>
      <c r="D55" s="2">
        <v>1442933</v>
      </c>
      <c r="E55" s="2">
        <v>1483983</v>
      </c>
      <c r="F55" s="2">
        <v>1419426</v>
      </c>
      <c r="G55" s="2">
        <v>1412594</v>
      </c>
      <c r="H55" s="2">
        <v>1372168</v>
      </c>
      <c r="I55" s="2">
        <v>1458791</v>
      </c>
      <c r="J55" s="2">
        <v>1503746</v>
      </c>
      <c r="K55" s="5">
        <v>1541587</v>
      </c>
    </row>
    <row r="56" spans="1:11" x14ac:dyDescent="0.25">
      <c r="A56" s="4" t="s">
        <v>52</v>
      </c>
      <c r="B56" s="2">
        <v>79684</v>
      </c>
      <c r="C56" s="2">
        <v>55319</v>
      </c>
      <c r="D56" s="2">
        <v>57549</v>
      </c>
      <c r="E56" s="2">
        <v>65611</v>
      </c>
      <c r="F56" s="2">
        <v>65490</v>
      </c>
      <c r="G56" s="2">
        <v>51422</v>
      </c>
      <c r="H56" s="2">
        <v>56996</v>
      </c>
      <c r="I56" s="2">
        <v>112056</v>
      </c>
      <c r="J56" s="2">
        <v>125032</v>
      </c>
      <c r="K56" s="5">
        <v>113063</v>
      </c>
    </row>
    <row r="57" spans="1:11" ht="15.75" thickBot="1" x14ac:dyDescent="0.3">
      <c r="A57" s="6" t="s">
        <v>53</v>
      </c>
      <c r="B57" s="7">
        <v>114408</v>
      </c>
      <c r="C57" s="7">
        <v>125123</v>
      </c>
      <c r="D57" s="7">
        <v>163853</v>
      </c>
      <c r="E57" s="7">
        <v>151532</v>
      </c>
      <c r="F57" s="7">
        <v>135659</v>
      </c>
      <c r="G57" s="7">
        <v>123285</v>
      </c>
      <c r="H57" s="7">
        <v>126792</v>
      </c>
      <c r="I57" s="7">
        <v>120619</v>
      </c>
      <c r="J57" s="7">
        <v>113868</v>
      </c>
      <c r="K57" s="8">
        <v>103935</v>
      </c>
    </row>
    <row r="59" spans="1:11" ht="30" customHeight="1" x14ac:dyDescent="0.25">
      <c r="A59" t="s">
        <v>55</v>
      </c>
    </row>
    <row r="60" spans="1:11" ht="15" customHeight="1" x14ac:dyDescent="0.25">
      <c r="A60" t="s">
        <v>54</v>
      </c>
    </row>
  </sheetData>
  <conditionalFormatting sqref="A6:K57">
    <cfRule type="expression" dxfId="64" priority="1">
      <formula>ISEVEN(ROW())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zoomScale="80" zoomScaleNormal="80" workbookViewId="0">
      <pane xSplit="1" topLeftCell="B1" activePane="topRight" state="frozen"/>
      <selection pane="topRight"/>
    </sheetView>
  </sheetViews>
  <sheetFormatPr defaultRowHeight="15" x14ac:dyDescent="0.25"/>
  <cols>
    <col min="1" max="1" width="21.85546875" bestFit="1" customWidth="1"/>
    <col min="2" max="2" width="10.85546875" style="1" bestFit="1" customWidth="1"/>
    <col min="3" max="3" width="10.85546875" bestFit="1" customWidth="1"/>
    <col min="4" max="4" width="13.85546875" style="34" bestFit="1" customWidth="1"/>
    <col min="5" max="5" width="17" style="34" bestFit="1" customWidth="1"/>
    <col min="6" max="6" width="10.85546875" bestFit="1" customWidth="1"/>
    <col min="7" max="7" width="13.85546875" style="34" bestFit="1" customWidth="1"/>
    <col min="8" max="8" width="17" style="1" bestFit="1" customWidth="1"/>
    <col min="9" max="9" width="10.85546875" bestFit="1" customWidth="1"/>
    <col min="10" max="10" width="13.85546875" style="34" bestFit="1" customWidth="1"/>
    <col min="11" max="11" width="17" style="1" bestFit="1" customWidth="1"/>
    <col min="12" max="12" width="10.85546875" bestFit="1" customWidth="1"/>
    <col min="13" max="13" width="13.85546875" style="34" bestFit="1" customWidth="1"/>
    <col min="14" max="14" width="17" style="1" bestFit="1" customWidth="1"/>
    <col min="15" max="15" width="10.85546875" bestFit="1" customWidth="1"/>
    <col min="16" max="16" width="13.85546875" style="34" bestFit="1" customWidth="1"/>
    <col min="17" max="17" width="17" style="1" bestFit="1" customWidth="1"/>
    <col min="18" max="18" width="10.85546875" bestFit="1" customWidth="1"/>
    <col min="19" max="19" width="13.85546875" style="34" bestFit="1" customWidth="1"/>
    <col min="20" max="20" width="17" style="1" bestFit="1" customWidth="1"/>
    <col min="21" max="21" width="10.85546875" bestFit="1" customWidth="1"/>
    <col min="22" max="22" width="13.85546875" style="34" bestFit="1" customWidth="1"/>
    <col min="23" max="23" width="17" style="1" bestFit="1" customWidth="1"/>
    <col min="24" max="24" width="10.85546875" bestFit="1" customWidth="1"/>
    <col min="25" max="25" width="13.85546875" style="34" bestFit="1" customWidth="1"/>
    <col min="26" max="26" width="17" style="1" bestFit="1" customWidth="1"/>
    <col min="27" max="27" width="10.85546875" bestFit="1" customWidth="1"/>
    <col min="28" max="28" width="13.85546875" style="34" bestFit="1" customWidth="1"/>
    <col min="29" max="29" width="17" style="1" bestFit="1" customWidth="1"/>
    <col min="30" max="30" width="10.85546875" style="1" bestFit="1" customWidth="1"/>
    <col min="31" max="31" width="13.85546875" style="34" bestFit="1" customWidth="1"/>
    <col min="32" max="32" width="17" bestFit="1" customWidth="1"/>
    <col min="33" max="33" width="14.85546875" style="1" bestFit="1" customWidth="1"/>
    <col min="34" max="34" width="14.7109375" bestFit="1" customWidth="1"/>
    <col min="35" max="35" width="15.140625" style="34" bestFit="1" customWidth="1"/>
    <col min="36" max="36" width="14.85546875" style="34" bestFit="1" customWidth="1"/>
    <col min="37" max="37" width="16.42578125" bestFit="1" customWidth="1"/>
    <col min="38" max="38" width="16" bestFit="1" customWidth="1"/>
  </cols>
  <sheetData>
    <row r="1" spans="1:38" ht="16.5" thickBot="1" x14ac:dyDescent="0.3">
      <c r="A1" s="37" t="s">
        <v>90</v>
      </c>
    </row>
    <row r="2" spans="1:38" s="25" customFormat="1" ht="48" thickBot="1" x14ac:dyDescent="0.3">
      <c r="A2" s="21" t="s">
        <v>0</v>
      </c>
      <c r="B2" s="22">
        <v>2008</v>
      </c>
      <c r="C2" s="22">
        <v>2009</v>
      </c>
      <c r="D2" s="23" t="s">
        <v>83</v>
      </c>
      <c r="E2" s="22" t="s">
        <v>68</v>
      </c>
      <c r="F2" s="22">
        <v>2010</v>
      </c>
      <c r="G2" s="23" t="s">
        <v>82</v>
      </c>
      <c r="H2" s="22" t="s">
        <v>67</v>
      </c>
      <c r="I2" s="22">
        <v>2011</v>
      </c>
      <c r="J2" s="23" t="s">
        <v>81</v>
      </c>
      <c r="K2" s="22" t="s">
        <v>66</v>
      </c>
      <c r="L2" s="22">
        <v>2012</v>
      </c>
      <c r="M2" s="23" t="s">
        <v>80</v>
      </c>
      <c r="N2" s="22" t="s">
        <v>65</v>
      </c>
      <c r="O2" s="22">
        <v>2013</v>
      </c>
      <c r="P2" s="23" t="s">
        <v>79</v>
      </c>
      <c r="Q2" s="22" t="s">
        <v>64</v>
      </c>
      <c r="R2" s="22">
        <v>2014</v>
      </c>
      <c r="S2" s="23" t="s">
        <v>75</v>
      </c>
      <c r="T2" s="22" t="s">
        <v>63</v>
      </c>
      <c r="U2" s="22">
        <v>2015</v>
      </c>
      <c r="V2" s="23" t="s">
        <v>76</v>
      </c>
      <c r="W2" s="22" t="s">
        <v>62</v>
      </c>
      <c r="X2" s="22">
        <v>2016</v>
      </c>
      <c r="Y2" s="23" t="s">
        <v>77</v>
      </c>
      <c r="Z2" s="22" t="s">
        <v>61</v>
      </c>
      <c r="AA2" s="22">
        <v>2017</v>
      </c>
      <c r="AB2" s="23" t="s">
        <v>78</v>
      </c>
      <c r="AC2" s="22" t="s">
        <v>60</v>
      </c>
      <c r="AD2" s="23">
        <v>2018</v>
      </c>
      <c r="AE2" s="23" t="s">
        <v>74</v>
      </c>
      <c r="AF2" s="22" t="s">
        <v>73</v>
      </c>
      <c r="AG2" s="23" t="s">
        <v>59</v>
      </c>
      <c r="AH2" s="22" t="s">
        <v>58</v>
      </c>
      <c r="AI2" s="22" t="s">
        <v>69</v>
      </c>
      <c r="AJ2" s="22" t="s">
        <v>70</v>
      </c>
      <c r="AK2" s="22" t="s">
        <v>71</v>
      </c>
      <c r="AL2" s="24" t="s">
        <v>72</v>
      </c>
    </row>
    <row r="3" spans="1:38" ht="15.75" thickBot="1" x14ac:dyDescent="0.3">
      <c r="A3" s="11" t="s">
        <v>1</v>
      </c>
      <c r="B3" s="30">
        <v>54113750</v>
      </c>
      <c r="C3" s="30">
        <v>57288415</v>
      </c>
      <c r="D3" s="17">
        <f>C3/$C$3</f>
        <v>1</v>
      </c>
      <c r="E3" s="17">
        <f>(C3-B3)/B3</f>
        <v>5.866651267006999E-2</v>
      </c>
      <c r="F3" s="30">
        <v>61286610</v>
      </c>
      <c r="G3" s="17">
        <f>F3/$F$3</f>
        <v>1</v>
      </c>
      <c r="H3" s="17">
        <f>(F3-C3)/C3</f>
        <v>6.9790637426432559E-2</v>
      </c>
      <c r="I3" s="30">
        <v>65274393</v>
      </c>
      <c r="J3" s="17">
        <f>I3/$I$3</f>
        <v>1</v>
      </c>
      <c r="K3" s="17">
        <f>(I3-F3)/F3</f>
        <v>6.5067769289246055E-2</v>
      </c>
      <c r="L3" s="30">
        <v>65729007</v>
      </c>
      <c r="M3" s="17">
        <f>L3/$L$3</f>
        <v>1</v>
      </c>
      <c r="N3" s="17">
        <f>(L3-I3)/I3</f>
        <v>6.9646607054622478E-3</v>
      </c>
      <c r="O3" s="30">
        <v>67013138</v>
      </c>
      <c r="P3" s="17">
        <f>O3/$O$3</f>
        <v>1</v>
      </c>
      <c r="Q3" s="17">
        <f>(O3-L3)/L3</f>
        <v>1.9536747299407704E-2</v>
      </c>
      <c r="R3" s="30">
        <v>67199417</v>
      </c>
      <c r="S3" s="17">
        <f>R3/$R$3</f>
        <v>1</v>
      </c>
      <c r="T3" s="17">
        <f>(R3-O3)/O3</f>
        <v>2.7797385044108815E-3</v>
      </c>
      <c r="U3" s="30">
        <v>68550653</v>
      </c>
      <c r="V3" s="17">
        <f>U3/$U$3</f>
        <v>1</v>
      </c>
      <c r="W3" s="17">
        <f>(U3-R3)/R3</f>
        <v>2.0107853019022473E-2</v>
      </c>
      <c r="X3" s="30">
        <v>71750973</v>
      </c>
      <c r="Y3" s="17">
        <f>X3/$X$3</f>
        <v>1</v>
      </c>
      <c r="Z3" s="17">
        <f>(X3-U3)/U3</f>
        <v>4.6685477963280674E-2</v>
      </c>
      <c r="AA3" s="30">
        <v>75184396</v>
      </c>
      <c r="AB3" s="17">
        <f>AA3/$AA$3</f>
        <v>1</v>
      </c>
      <c r="AC3" s="17">
        <f>(AA3-X3)/X3</f>
        <v>4.7851936446910624E-2</v>
      </c>
      <c r="AD3" s="30">
        <v>79285866</v>
      </c>
      <c r="AE3" s="17">
        <f>(AD3/$AD$3)</f>
        <v>1</v>
      </c>
      <c r="AF3" s="17">
        <f>(AD3-AA3)/AA3</f>
        <v>5.4552144037972983E-2</v>
      </c>
      <c r="AG3" s="30">
        <f>AD3-AA3</f>
        <v>4101470</v>
      </c>
      <c r="AH3" s="17">
        <f>AVERAGE(AF3,AC3,Z3,W3,T3,Q3,N3,K3,H3,E3)</f>
        <v>3.9200347736221622E-2</v>
      </c>
      <c r="AI3" s="17">
        <f>(AD3-R3)/R3</f>
        <v>0.17985943241144489</v>
      </c>
      <c r="AJ3" s="30">
        <f>AD3-R3</f>
        <v>12086449</v>
      </c>
      <c r="AK3" s="17">
        <f>(AD3-C3)/C3</f>
        <v>0.38397730151898951</v>
      </c>
      <c r="AL3" s="26">
        <f>AD3-C3</f>
        <v>21997451</v>
      </c>
    </row>
    <row r="4" spans="1:38" x14ac:dyDescent="0.25">
      <c r="A4" s="9" t="s">
        <v>2</v>
      </c>
      <c r="B4" s="31">
        <v>724434</v>
      </c>
      <c r="C4" s="31">
        <v>775495</v>
      </c>
      <c r="D4" s="18">
        <f t="shared" ref="D4:D55" si="0">C4/$C$3</f>
        <v>1.3536681020063132E-2</v>
      </c>
      <c r="E4" s="18">
        <f t="shared" ref="E4:E55" si="1">(C4-B4)/B4</f>
        <v>7.048399164037028E-2</v>
      </c>
      <c r="F4" s="31">
        <v>847072</v>
      </c>
      <c r="G4" s="18">
        <f t="shared" ref="G4:G55" si="2">F4/$F$3</f>
        <v>1.3821485639359071E-2</v>
      </c>
      <c r="H4" s="18">
        <f t="shared" ref="H4:H55" si="3">(F4-C4)/C4</f>
        <v>9.2298467430479883E-2</v>
      </c>
      <c r="I4" s="31">
        <v>898422</v>
      </c>
      <c r="J4" s="18">
        <f t="shared" ref="J4:J55" si="4">I4/$I$3</f>
        <v>1.3763774103575349E-2</v>
      </c>
      <c r="K4" s="18">
        <f t="shared" ref="K4:K55" si="5">(I4-F4)/F4</f>
        <v>6.0620584790903251E-2</v>
      </c>
      <c r="L4" s="31">
        <v>830538</v>
      </c>
      <c r="M4" s="18">
        <f t="shared" ref="M4:M55" si="6">L4/$L$3</f>
        <v>1.26357910747077E-2</v>
      </c>
      <c r="N4" s="18">
        <f t="shared" ref="N4:N55" si="7">(L4-I4)/I4</f>
        <v>-7.5559147037806293E-2</v>
      </c>
      <c r="O4" s="31">
        <v>837871</v>
      </c>
      <c r="P4" s="18">
        <f t="shared" ref="P4:P55" si="8">O4/$O$3</f>
        <v>1.2503085588978089E-2</v>
      </c>
      <c r="Q4" s="18">
        <f t="shared" ref="Q4:Q55" si="9">(O4-L4)/L4</f>
        <v>8.8292167245809343E-3</v>
      </c>
      <c r="R4" s="31">
        <v>812803</v>
      </c>
      <c r="S4" s="18">
        <f t="shared" ref="S4:S55" si="10">R4/$R$3</f>
        <v>1.2095387672782934E-2</v>
      </c>
      <c r="T4" s="18">
        <f t="shared" ref="T4:T55" si="11">(R4-O4)/O4</f>
        <v>-2.9918686766817325E-2</v>
      </c>
      <c r="U4" s="31">
        <v>898010</v>
      </c>
      <c r="V4" s="18">
        <f t="shared" ref="V4:V55" si="12">U4/$U$3</f>
        <v>1.3099948150749198E-2</v>
      </c>
      <c r="W4" s="18">
        <f t="shared" ref="W4:W55" si="13">(U4-R4)/R4</f>
        <v>0.1048310599247296</v>
      </c>
      <c r="X4" s="31">
        <v>949683</v>
      </c>
      <c r="Y4" s="18">
        <f t="shared" ref="Y4:Y55" si="14">X4/$X$3</f>
        <v>1.3235820509360898E-2</v>
      </c>
      <c r="Z4" s="18">
        <f t="shared" ref="Z4:Z55" si="15">(X4-U4)/U4</f>
        <v>5.7541675482455652E-2</v>
      </c>
      <c r="AA4" s="31">
        <v>1004873</v>
      </c>
      <c r="AB4" s="18">
        <f t="shared" ref="AB4:AB55" si="16">AA4/$AA$3</f>
        <v>1.3365446202427429E-2</v>
      </c>
      <c r="AC4" s="18">
        <f t="shared" ref="AC4:AC55" si="17">(AA4-X4)/X4</f>
        <v>5.811412860923066E-2</v>
      </c>
      <c r="AD4" s="31">
        <v>1069086</v>
      </c>
      <c r="AE4" s="18">
        <f t="shared" ref="AE4:AE55" si="18">(AD4/$AD$3)</f>
        <v>1.3483941765862784E-2</v>
      </c>
      <c r="AF4" s="18">
        <f t="shared" ref="AF4:AF55" si="19">(AD4-AA4)/AA4</f>
        <v>6.3901607466814211E-2</v>
      </c>
      <c r="AG4" s="31">
        <f t="shared" ref="AG4:AG55" si="20">AD4-AA4</f>
        <v>64213</v>
      </c>
      <c r="AH4" s="18">
        <f t="shared" ref="AH4:AH55" si="21">AVERAGE(AF4,AC4,Z4,W4,T4,Q4,N4,K4,H4,E4)</f>
        <v>4.111428982649408E-2</v>
      </c>
      <c r="AI4" s="18">
        <f t="shared" ref="AI4:AI55" si="22">(AD4-R4)/R4</f>
        <v>0.31530764527197858</v>
      </c>
      <c r="AJ4" s="31">
        <f t="shared" ref="AJ4:AJ55" si="23">AD4-R4</f>
        <v>256283</v>
      </c>
      <c r="AK4" s="18">
        <f t="shared" ref="AK4:AK55" si="24">(AD4-C4)/C4</f>
        <v>0.37858529068530422</v>
      </c>
      <c r="AL4" s="27">
        <f t="shared" ref="AL4:AL55" si="25">AD4-C4</f>
        <v>293591</v>
      </c>
    </row>
    <row r="5" spans="1:38" x14ac:dyDescent="0.25">
      <c r="A5" s="4" t="s">
        <v>3</v>
      </c>
      <c r="B5" s="32">
        <v>165419</v>
      </c>
      <c r="C5" s="32">
        <v>173275</v>
      </c>
      <c r="D5" s="19">
        <f t="shared" si="0"/>
        <v>3.0246080293895371E-3</v>
      </c>
      <c r="E5" s="19">
        <f t="shared" si="1"/>
        <v>4.7491521530174892E-2</v>
      </c>
      <c r="F5" s="32">
        <v>180888</v>
      </c>
      <c r="G5" s="19">
        <f t="shared" si="2"/>
        <v>2.9515093101086846E-3</v>
      </c>
      <c r="H5" s="19">
        <f t="shared" si="3"/>
        <v>4.3935939979800893E-2</v>
      </c>
      <c r="I5" s="32">
        <v>185942</v>
      </c>
      <c r="J5" s="19">
        <f t="shared" si="4"/>
        <v>2.8486208979377255E-3</v>
      </c>
      <c r="K5" s="19">
        <f t="shared" si="5"/>
        <v>2.7939940736809516E-2</v>
      </c>
      <c r="L5" s="32">
        <v>181983</v>
      </c>
      <c r="M5" s="19">
        <f t="shared" si="6"/>
        <v>2.7686862818420486E-3</v>
      </c>
      <c r="N5" s="19">
        <f t="shared" si="7"/>
        <v>-2.1291585548181693E-2</v>
      </c>
      <c r="O5" s="32">
        <v>184472</v>
      </c>
      <c r="P5" s="19">
        <f t="shared" si="8"/>
        <v>2.7527736426848121E-3</v>
      </c>
      <c r="Q5" s="19">
        <f t="shared" si="9"/>
        <v>1.367710170730233E-2</v>
      </c>
      <c r="R5" s="32">
        <v>174431</v>
      </c>
      <c r="S5" s="19">
        <f t="shared" si="10"/>
        <v>2.5957219241946696E-3</v>
      </c>
      <c r="T5" s="19">
        <f t="shared" si="11"/>
        <v>-5.4431024762565595E-2</v>
      </c>
      <c r="U5" s="32">
        <v>163012</v>
      </c>
      <c r="V5" s="19">
        <f t="shared" si="12"/>
        <v>2.3779788064163298E-3</v>
      </c>
      <c r="W5" s="19">
        <f t="shared" si="13"/>
        <v>-6.5464281005096575E-2</v>
      </c>
      <c r="X5" s="32">
        <v>167308</v>
      </c>
      <c r="Y5" s="19">
        <f t="shared" si="14"/>
        <v>2.3317871940217454E-3</v>
      </c>
      <c r="Z5" s="19">
        <f t="shared" si="15"/>
        <v>2.6353888057320935E-2</v>
      </c>
      <c r="AA5" s="32">
        <v>176424</v>
      </c>
      <c r="AB5" s="19">
        <f t="shared" si="16"/>
        <v>2.3465507390655902E-3</v>
      </c>
      <c r="AC5" s="19">
        <f t="shared" si="17"/>
        <v>5.4486336576852271E-2</v>
      </c>
      <c r="AD5" s="32">
        <v>165198</v>
      </c>
      <c r="AE5" s="19">
        <f t="shared" si="18"/>
        <v>2.083574391430624E-3</v>
      </c>
      <c r="AF5" s="19">
        <f t="shared" si="19"/>
        <v>-6.3630798530812133E-2</v>
      </c>
      <c r="AG5" s="32">
        <f t="shared" si="20"/>
        <v>-11226</v>
      </c>
      <c r="AH5" s="19">
        <f t="shared" si="21"/>
        <v>9.0670387416048328E-4</v>
      </c>
      <c r="AI5" s="19">
        <f t="shared" si="22"/>
        <v>-5.2932104958407625E-2</v>
      </c>
      <c r="AJ5" s="32">
        <f t="shared" si="23"/>
        <v>-9233</v>
      </c>
      <c r="AK5" s="19">
        <f t="shared" si="24"/>
        <v>-4.6613764247583324E-2</v>
      </c>
      <c r="AL5" s="28">
        <f t="shared" si="25"/>
        <v>-8077</v>
      </c>
    </row>
    <row r="6" spans="1:38" x14ac:dyDescent="0.25">
      <c r="A6" s="4" t="s">
        <v>4</v>
      </c>
      <c r="B6" s="32">
        <v>846889</v>
      </c>
      <c r="C6" s="32">
        <v>904518</v>
      </c>
      <c r="D6" s="19">
        <f t="shared" si="0"/>
        <v>1.5788846662977148E-2</v>
      </c>
      <c r="E6" s="19">
        <f t="shared" si="1"/>
        <v>6.8047878765694209E-2</v>
      </c>
      <c r="F6" s="32">
        <v>944795</v>
      </c>
      <c r="G6" s="19">
        <f t="shared" si="2"/>
        <v>1.5416010120318287E-2</v>
      </c>
      <c r="H6" s="19">
        <f t="shared" si="3"/>
        <v>4.4528688207420966E-2</v>
      </c>
      <c r="I6" s="32">
        <v>997700</v>
      </c>
      <c r="J6" s="19">
        <f t="shared" si="4"/>
        <v>1.5284707434966113E-2</v>
      </c>
      <c r="K6" s="19">
        <f t="shared" si="5"/>
        <v>5.5996274324059715E-2</v>
      </c>
      <c r="L6" s="32">
        <v>1039424</v>
      </c>
      <c r="M6" s="19">
        <f t="shared" si="6"/>
        <v>1.5813779143202332E-2</v>
      </c>
      <c r="N6" s="19">
        <f t="shared" si="7"/>
        <v>4.182018642878621E-2</v>
      </c>
      <c r="O6" s="32">
        <v>1065136</v>
      </c>
      <c r="P6" s="19">
        <f t="shared" si="8"/>
        <v>1.5894435506064498E-2</v>
      </c>
      <c r="Q6" s="19">
        <f t="shared" si="9"/>
        <v>2.4736777292038669E-2</v>
      </c>
      <c r="R6" s="32">
        <v>1047329</v>
      </c>
      <c r="S6" s="19">
        <f t="shared" si="10"/>
        <v>1.5585388188710031E-2</v>
      </c>
      <c r="T6" s="19">
        <f t="shared" si="11"/>
        <v>-1.6718052905919996E-2</v>
      </c>
      <c r="U6" s="32">
        <v>1099837</v>
      </c>
      <c r="V6" s="19">
        <f t="shared" si="12"/>
        <v>1.6044150593284647E-2</v>
      </c>
      <c r="W6" s="19">
        <f t="shared" si="13"/>
        <v>5.01351533281328E-2</v>
      </c>
      <c r="X6" s="32">
        <v>1162283</v>
      </c>
      <c r="Y6" s="19">
        <f t="shared" si="14"/>
        <v>1.6198846529927893E-2</v>
      </c>
      <c r="Z6" s="19">
        <f t="shared" si="15"/>
        <v>5.6777504302910342E-2</v>
      </c>
      <c r="AA6" s="32">
        <v>1213469</v>
      </c>
      <c r="AB6" s="19">
        <f t="shared" si="16"/>
        <v>1.6139904881326706E-2</v>
      </c>
      <c r="AC6" s="19">
        <f t="shared" si="17"/>
        <v>4.4039188390435031E-2</v>
      </c>
      <c r="AD6" s="32">
        <v>1358920</v>
      </c>
      <c r="AE6" s="19">
        <f t="shared" si="18"/>
        <v>1.7139498734869089E-2</v>
      </c>
      <c r="AF6" s="19">
        <f t="shared" si="19"/>
        <v>0.11986379544924509</v>
      </c>
      <c r="AG6" s="32">
        <f t="shared" si="20"/>
        <v>145451</v>
      </c>
      <c r="AH6" s="19">
        <f t="shared" si="21"/>
        <v>4.8922739358280308E-2</v>
      </c>
      <c r="AI6" s="19">
        <f t="shared" si="22"/>
        <v>0.29751014246717128</v>
      </c>
      <c r="AJ6" s="32">
        <f t="shared" si="23"/>
        <v>311591</v>
      </c>
      <c r="AK6" s="19">
        <f t="shared" si="24"/>
        <v>0.50236921763856546</v>
      </c>
      <c r="AL6" s="28">
        <f t="shared" si="25"/>
        <v>454402</v>
      </c>
    </row>
    <row r="7" spans="1:38" x14ac:dyDescent="0.25">
      <c r="A7" s="4" t="s">
        <v>5</v>
      </c>
      <c r="B7" s="32">
        <v>259319</v>
      </c>
      <c r="C7" s="32">
        <v>252883</v>
      </c>
      <c r="D7" s="19">
        <f t="shared" si="0"/>
        <v>4.4142083525962449E-3</v>
      </c>
      <c r="E7" s="19">
        <f t="shared" si="1"/>
        <v>-2.4818852455855529E-2</v>
      </c>
      <c r="F7" s="32">
        <v>267405</v>
      </c>
      <c r="G7" s="19">
        <f t="shared" si="2"/>
        <v>4.3631879785812917E-3</v>
      </c>
      <c r="H7" s="19">
        <f t="shared" si="3"/>
        <v>5.7425766065730001E-2</v>
      </c>
      <c r="I7" s="32">
        <v>282628</v>
      </c>
      <c r="J7" s="19">
        <f t="shared" si="4"/>
        <v>4.3298449362830539E-3</v>
      </c>
      <c r="K7" s="19">
        <f t="shared" si="5"/>
        <v>5.6928628858847065E-2</v>
      </c>
      <c r="L7" s="32">
        <v>289364</v>
      </c>
      <c r="M7" s="19">
        <f t="shared" si="6"/>
        <v>4.4023789983621692E-3</v>
      </c>
      <c r="N7" s="19">
        <f t="shared" si="7"/>
        <v>2.3833448915181795E-2</v>
      </c>
      <c r="O7" s="32">
        <v>294572</v>
      </c>
      <c r="P7" s="19">
        <f t="shared" si="8"/>
        <v>4.3957350572062454E-3</v>
      </c>
      <c r="Q7" s="19">
        <f t="shared" si="9"/>
        <v>1.7998092368090017E-2</v>
      </c>
      <c r="R7" s="32">
        <v>285691</v>
      </c>
      <c r="S7" s="19">
        <f t="shared" si="10"/>
        <v>4.251391050014615E-3</v>
      </c>
      <c r="T7" s="19">
        <f t="shared" si="11"/>
        <v>-3.0148826093450837E-2</v>
      </c>
      <c r="U7" s="32">
        <v>293494</v>
      </c>
      <c r="V7" s="19">
        <f t="shared" si="12"/>
        <v>4.2814180048729809E-3</v>
      </c>
      <c r="W7" s="19">
        <f t="shared" si="13"/>
        <v>2.7312725987167955E-2</v>
      </c>
      <c r="X7" s="32">
        <v>298497</v>
      </c>
      <c r="Y7" s="19">
        <f t="shared" si="14"/>
        <v>4.160180517691377E-3</v>
      </c>
      <c r="Z7" s="19">
        <f t="shared" si="15"/>
        <v>1.7046345070086611E-2</v>
      </c>
      <c r="AA7" s="32">
        <v>312533</v>
      </c>
      <c r="AB7" s="19">
        <f t="shared" si="16"/>
        <v>4.1568864901169117E-3</v>
      </c>
      <c r="AC7" s="19">
        <f t="shared" si="17"/>
        <v>4.7022248129796947E-2</v>
      </c>
      <c r="AD7" s="32">
        <v>343066</v>
      </c>
      <c r="AE7" s="19">
        <f t="shared" si="18"/>
        <v>4.326950278880728E-3</v>
      </c>
      <c r="AF7" s="19">
        <f t="shared" si="19"/>
        <v>9.7695283378075273E-2</v>
      </c>
      <c r="AG7" s="32">
        <f t="shared" si="20"/>
        <v>30533</v>
      </c>
      <c r="AH7" s="19">
        <f t="shared" si="21"/>
        <v>2.9029486022366935E-2</v>
      </c>
      <c r="AI7" s="19">
        <f t="shared" si="22"/>
        <v>0.20082886755270554</v>
      </c>
      <c r="AJ7" s="32">
        <f t="shared" si="23"/>
        <v>57375</v>
      </c>
      <c r="AK7" s="19">
        <f t="shared" si="24"/>
        <v>0.35661946433726266</v>
      </c>
      <c r="AL7" s="28">
        <f t="shared" si="25"/>
        <v>90183</v>
      </c>
    </row>
    <row r="8" spans="1:38" x14ac:dyDescent="0.25">
      <c r="A8" s="4" t="s">
        <v>6</v>
      </c>
      <c r="B8" s="32">
        <v>7258240</v>
      </c>
      <c r="C8" s="32">
        <v>7654804</v>
      </c>
      <c r="D8" s="19">
        <f t="shared" si="0"/>
        <v>0.13361870807562051</v>
      </c>
      <c r="E8" s="19">
        <f t="shared" si="1"/>
        <v>5.463638568027511E-2</v>
      </c>
      <c r="F8" s="32">
        <v>7832767</v>
      </c>
      <c r="G8" s="19">
        <f t="shared" si="2"/>
        <v>0.12780551901957052</v>
      </c>
      <c r="H8" s="19">
        <f t="shared" si="3"/>
        <v>2.3248537780980415E-2</v>
      </c>
      <c r="I8" s="32">
        <v>8225420</v>
      </c>
      <c r="J8" s="19">
        <f t="shared" si="4"/>
        <v>0.12601296805624834</v>
      </c>
      <c r="K8" s="19">
        <f t="shared" si="5"/>
        <v>5.0129539152639166E-2</v>
      </c>
      <c r="L8" s="32">
        <v>8401638</v>
      </c>
      <c r="M8" s="19">
        <f t="shared" si="6"/>
        <v>0.12782237832985976</v>
      </c>
      <c r="N8" s="19">
        <f t="shared" si="7"/>
        <v>2.1423586880669924E-2</v>
      </c>
      <c r="O8" s="32">
        <v>8357891</v>
      </c>
      <c r="P8" s="19">
        <f t="shared" si="8"/>
        <v>0.12472018546572167</v>
      </c>
      <c r="Q8" s="19">
        <f t="shared" si="9"/>
        <v>-5.2069608331137334E-3</v>
      </c>
      <c r="R8" s="32">
        <v>8404097</v>
      </c>
      <c r="S8" s="19">
        <f t="shared" si="10"/>
        <v>0.12506205224964972</v>
      </c>
      <c r="T8" s="19">
        <f t="shared" si="11"/>
        <v>5.5284281644735495E-3</v>
      </c>
      <c r="U8" s="32">
        <v>8657121</v>
      </c>
      <c r="V8" s="19">
        <f t="shared" si="12"/>
        <v>0.12628794360281295</v>
      </c>
      <c r="W8" s="19">
        <f t="shared" si="13"/>
        <v>3.0107220323611211E-2</v>
      </c>
      <c r="X8" s="32">
        <v>8888706</v>
      </c>
      <c r="Y8" s="19">
        <f t="shared" si="14"/>
        <v>0.12388272421058318</v>
      </c>
      <c r="Z8" s="19">
        <f t="shared" si="15"/>
        <v>2.6750810113431476E-2</v>
      </c>
      <c r="AA8" s="32">
        <v>9227393</v>
      </c>
      <c r="AB8" s="19">
        <f t="shared" si="16"/>
        <v>0.12273016065727256</v>
      </c>
      <c r="AC8" s="19">
        <f t="shared" si="17"/>
        <v>3.8103071470695513E-2</v>
      </c>
      <c r="AD8" s="32">
        <v>10175248</v>
      </c>
      <c r="AE8" s="19">
        <f t="shared" si="18"/>
        <v>0.12833621568817827</v>
      </c>
      <c r="AF8" s="19">
        <f t="shared" si="19"/>
        <v>0.10272186304409058</v>
      </c>
      <c r="AG8" s="32">
        <f t="shared" si="20"/>
        <v>947855</v>
      </c>
      <c r="AH8" s="19">
        <f t="shared" si="21"/>
        <v>3.4744248177775321E-2</v>
      </c>
      <c r="AI8" s="19">
        <f t="shared" si="22"/>
        <v>0.21074851944236245</v>
      </c>
      <c r="AJ8" s="32">
        <f t="shared" si="23"/>
        <v>1771151</v>
      </c>
      <c r="AK8" s="19">
        <f t="shared" si="24"/>
        <v>0.32926303534355683</v>
      </c>
      <c r="AL8" s="28">
        <f t="shared" si="25"/>
        <v>2520444</v>
      </c>
    </row>
    <row r="9" spans="1:38" x14ac:dyDescent="0.25">
      <c r="A9" s="4" t="s">
        <v>7</v>
      </c>
      <c r="B9" s="32">
        <v>954653</v>
      </c>
      <c r="C9" s="32">
        <v>1098369</v>
      </c>
      <c r="D9" s="19">
        <f t="shared" si="0"/>
        <v>1.9172619804545123E-2</v>
      </c>
      <c r="E9" s="19">
        <f t="shared" si="1"/>
        <v>0.1505426579081614</v>
      </c>
      <c r="F9" s="32">
        <v>1180741</v>
      </c>
      <c r="G9" s="19">
        <f t="shared" si="2"/>
        <v>1.9265888584798538E-2</v>
      </c>
      <c r="H9" s="19">
        <f t="shared" si="3"/>
        <v>7.4994833248207118E-2</v>
      </c>
      <c r="I9" s="32">
        <v>1292081</v>
      </c>
      <c r="J9" s="19">
        <f t="shared" si="4"/>
        <v>1.9794607664907739E-2</v>
      </c>
      <c r="K9" s="19">
        <f t="shared" si="5"/>
        <v>9.429671706157404E-2</v>
      </c>
      <c r="L9" s="32">
        <v>1338888</v>
      </c>
      <c r="M9" s="19">
        <f t="shared" si="6"/>
        <v>2.0369819370616691E-2</v>
      </c>
      <c r="N9" s="19">
        <f t="shared" si="7"/>
        <v>3.6226057035123958E-2</v>
      </c>
      <c r="O9" s="32">
        <v>1253466</v>
      </c>
      <c r="P9" s="19">
        <f t="shared" si="8"/>
        <v>1.8704779949269053E-2</v>
      </c>
      <c r="Q9" s="19">
        <f t="shared" si="9"/>
        <v>-6.3800706257730294E-2</v>
      </c>
      <c r="R9" s="32">
        <v>1232376</v>
      </c>
      <c r="S9" s="19">
        <f t="shared" si="10"/>
        <v>1.8339087673930266E-2</v>
      </c>
      <c r="T9" s="19">
        <f t="shared" si="11"/>
        <v>-1.682534667872922E-2</v>
      </c>
      <c r="U9" s="32">
        <v>1273753</v>
      </c>
      <c r="V9" s="19">
        <f t="shared" si="12"/>
        <v>1.8581194259374888E-2</v>
      </c>
      <c r="W9" s="19">
        <f t="shared" si="13"/>
        <v>3.3574980363135928E-2</v>
      </c>
      <c r="X9" s="32">
        <v>1378920</v>
      </c>
      <c r="Y9" s="19">
        <f t="shared" si="14"/>
        <v>1.9218136595861912E-2</v>
      </c>
      <c r="Z9" s="19">
        <f t="shared" si="15"/>
        <v>8.2564673056707227E-2</v>
      </c>
      <c r="AA9" s="32">
        <v>1461877</v>
      </c>
      <c r="AB9" s="19">
        <f t="shared" si="16"/>
        <v>1.9443888330232778E-2</v>
      </c>
      <c r="AC9" s="19">
        <f t="shared" si="17"/>
        <v>6.0160850520697355E-2</v>
      </c>
      <c r="AD9" s="32">
        <v>1552251</v>
      </c>
      <c r="AE9" s="19">
        <f t="shared" si="18"/>
        <v>1.9577903077958436E-2</v>
      </c>
      <c r="AF9" s="19">
        <f t="shared" si="19"/>
        <v>6.1820522520020495E-2</v>
      </c>
      <c r="AG9" s="32">
        <f t="shared" si="20"/>
        <v>90374</v>
      </c>
      <c r="AH9" s="19">
        <f t="shared" si="21"/>
        <v>5.1355523877716802E-2</v>
      </c>
      <c r="AI9" s="19">
        <f t="shared" si="22"/>
        <v>0.25955958246509181</v>
      </c>
      <c r="AJ9" s="32">
        <f t="shared" si="23"/>
        <v>319875</v>
      </c>
      <c r="AK9" s="19">
        <f t="shared" si="24"/>
        <v>0.41323271141119239</v>
      </c>
      <c r="AL9" s="28">
        <f t="shared" si="25"/>
        <v>453882</v>
      </c>
    </row>
    <row r="10" spans="1:38" x14ac:dyDescent="0.25">
      <c r="A10" s="4" t="s">
        <v>8</v>
      </c>
      <c r="B10" s="32">
        <v>754792</v>
      </c>
      <c r="C10" s="32">
        <v>777963</v>
      </c>
      <c r="D10" s="19">
        <f t="shared" si="0"/>
        <v>1.3579761283324037E-2</v>
      </c>
      <c r="E10" s="19">
        <f t="shared" si="1"/>
        <v>3.0698523566757466E-2</v>
      </c>
      <c r="F10" s="32">
        <v>888949</v>
      </c>
      <c r="G10" s="19">
        <f t="shared" si="2"/>
        <v>1.4504783345007988E-2</v>
      </c>
      <c r="H10" s="19">
        <f t="shared" si="3"/>
        <v>0.14266231170376997</v>
      </c>
      <c r="I10" s="32">
        <v>945705</v>
      </c>
      <c r="J10" s="19">
        <f t="shared" si="4"/>
        <v>1.4488146982845172E-2</v>
      </c>
      <c r="K10" s="19">
        <f t="shared" si="5"/>
        <v>6.3846182401915072E-2</v>
      </c>
      <c r="L10" s="32">
        <v>946289</v>
      </c>
      <c r="M10" s="19">
        <f t="shared" si="6"/>
        <v>1.4396824829561171E-2</v>
      </c>
      <c r="N10" s="19">
        <f t="shared" si="7"/>
        <v>6.1752872195875038E-4</v>
      </c>
      <c r="O10" s="32">
        <v>1059367</v>
      </c>
      <c r="P10" s="19">
        <f t="shared" si="8"/>
        <v>1.5808347909330854E-2</v>
      </c>
      <c r="Q10" s="19">
        <f t="shared" si="9"/>
        <v>0.11949626382637862</v>
      </c>
      <c r="R10" s="32">
        <v>1062741</v>
      </c>
      <c r="S10" s="19">
        <f t="shared" si="10"/>
        <v>1.5814735416528985E-2</v>
      </c>
      <c r="T10" s="19">
        <f t="shared" si="11"/>
        <v>3.1849208064816063E-3</v>
      </c>
      <c r="U10" s="32">
        <v>1091381</v>
      </c>
      <c r="V10" s="19">
        <f t="shared" si="12"/>
        <v>1.5920796553170691E-2</v>
      </c>
      <c r="W10" s="19">
        <f t="shared" si="13"/>
        <v>2.6949181409205065E-2</v>
      </c>
      <c r="X10" s="32">
        <v>1176170</v>
      </c>
      <c r="Y10" s="19">
        <f t="shared" si="14"/>
        <v>1.6392390943604347E-2</v>
      </c>
      <c r="Z10" s="19">
        <f t="shared" si="15"/>
        <v>7.7689642755371408E-2</v>
      </c>
      <c r="AA10" s="32">
        <v>1254440</v>
      </c>
      <c r="AB10" s="19">
        <f t="shared" si="16"/>
        <v>1.6684845084078352E-2</v>
      </c>
      <c r="AC10" s="19">
        <f t="shared" si="17"/>
        <v>6.6546502631422325E-2</v>
      </c>
      <c r="AD10" s="32">
        <v>1287024</v>
      </c>
      <c r="AE10" s="19">
        <f t="shared" si="18"/>
        <v>1.6232704073636528E-2</v>
      </c>
      <c r="AF10" s="19">
        <f t="shared" si="19"/>
        <v>2.5974937023691847E-2</v>
      </c>
      <c r="AG10" s="32">
        <f t="shared" si="20"/>
        <v>32584</v>
      </c>
      <c r="AH10" s="19">
        <f t="shared" si="21"/>
        <v>5.5766599484695221E-2</v>
      </c>
      <c r="AI10" s="19">
        <f t="shared" si="22"/>
        <v>0.21104201305868503</v>
      </c>
      <c r="AJ10" s="32">
        <f t="shared" si="23"/>
        <v>224283</v>
      </c>
      <c r="AK10" s="19">
        <f t="shared" si="24"/>
        <v>0.654351170942577</v>
      </c>
      <c r="AL10" s="28">
        <f t="shared" si="25"/>
        <v>509061</v>
      </c>
    </row>
    <row r="11" spans="1:38" x14ac:dyDescent="0.25">
      <c r="A11" s="4" t="s">
        <v>9</v>
      </c>
      <c r="B11" s="32">
        <v>135355</v>
      </c>
      <c r="C11" s="32">
        <v>136712</v>
      </c>
      <c r="D11" s="19">
        <f t="shared" si="0"/>
        <v>2.3863812605044144E-3</v>
      </c>
      <c r="E11" s="19">
        <f t="shared" si="1"/>
        <v>1.0025488530161428E-2</v>
      </c>
      <c r="F11" s="32">
        <v>168511</v>
      </c>
      <c r="G11" s="19">
        <f t="shared" si="2"/>
        <v>2.7495565507702252E-3</v>
      </c>
      <c r="H11" s="19">
        <f t="shared" si="3"/>
        <v>0.23259845514658553</v>
      </c>
      <c r="I11" s="32">
        <v>188765</v>
      </c>
      <c r="J11" s="19">
        <f t="shared" si="4"/>
        <v>2.8918690978865175E-3</v>
      </c>
      <c r="K11" s="19">
        <f t="shared" si="5"/>
        <v>0.12019393392716203</v>
      </c>
      <c r="L11" s="32">
        <v>185842</v>
      </c>
      <c r="M11" s="19">
        <f t="shared" si="6"/>
        <v>2.8273970425264452E-3</v>
      </c>
      <c r="N11" s="19">
        <f t="shared" si="7"/>
        <v>-1.5484862130161842E-2</v>
      </c>
      <c r="O11" s="32">
        <v>197262</v>
      </c>
      <c r="P11" s="19">
        <f t="shared" si="8"/>
        <v>2.9436317397940684E-3</v>
      </c>
      <c r="Q11" s="19">
        <f t="shared" si="9"/>
        <v>6.1450048966326234E-2</v>
      </c>
      <c r="R11" s="32">
        <v>193242</v>
      </c>
      <c r="S11" s="19">
        <f t="shared" si="10"/>
        <v>2.875649947974995E-3</v>
      </c>
      <c r="T11" s="19">
        <f t="shared" si="11"/>
        <v>-2.0378988350518601E-2</v>
      </c>
      <c r="U11" s="32">
        <v>191704</v>
      </c>
      <c r="V11" s="19">
        <f t="shared" si="12"/>
        <v>2.7965306180234343E-3</v>
      </c>
      <c r="W11" s="19">
        <f t="shared" si="13"/>
        <v>-7.9589323232009609E-3</v>
      </c>
      <c r="X11" s="32">
        <v>197615</v>
      </c>
      <c r="Y11" s="19">
        <f t="shared" si="14"/>
        <v>2.7541786785246799E-3</v>
      </c>
      <c r="Z11" s="19">
        <f t="shared" si="15"/>
        <v>3.0833994074197721E-2</v>
      </c>
      <c r="AA11" s="32">
        <v>204221</v>
      </c>
      <c r="AB11" s="19">
        <f t="shared" si="16"/>
        <v>2.7162684129297256E-3</v>
      </c>
      <c r="AC11" s="19">
        <f t="shared" si="17"/>
        <v>3.3428636490144978E-2</v>
      </c>
      <c r="AD11" s="32">
        <v>207569</v>
      </c>
      <c r="AE11" s="19">
        <f t="shared" si="18"/>
        <v>2.6179823778427294E-3</v>
      </c>
      <c r="AF11" s="19">
        <f t="shared" si="19"/>
        <v>1.6394004534303525E-2</v>
      </c>
      <c r="AG11" s="32">
        <f t="shared" si="20"/>
        <v>3348</v>
      </c>
      <c r="AH11" s="19">
        <f t="shared" si="21"/>
        <v>4.6110177886500008E-2</v>
      </c>
      <c r="AI11" s="19">
        <f t="shared" si="22"/>
        <v>7.4140197265604779E-2</v>
      </c>
      <c r="AJ11" s="32">
        <f t="shared" si="23"/>
        <v>14327</v>
      </c>
      <c r="AK11" s="19">
        <f t="shared" si="24"/>
        <v>0.5182939317689742</v>
      </c>
      <c r="AL11" s="28">
        <f t="shared" si="25"/>
        <v>70857</v>
      </c>
    </row>
    <row r="12" spans="1:38" x14ac:dyDescent="0.25">
      <c r="A12" s="4" t="s">
        <v>10</v>
      </c>
      <c r="B12" s="32">
        <v>410798</v>
      </c>
      <c r="C12" s="32">
        <v>353613</v>
      </c>
      <c r="D12" s="19">
        <f t="shared" si="0"/>
        <v>6.1725045107287402E-3</v>
      </c>
      <c r="E12" s="19">
        <f t="shared" si="1"/>
        <v>-0.13920466993510192</v>
      </c>
      <c r="F12" s="32">
        <v>470217</v>
      </c>
      <c r="G12" s="19">
        <f t="shared" si="2"/>
        <v>7.6724263260767728E-3</v>
      </c>
      <c r="H12" s="19">
        <f t="shared" si="3"/>
        <v>0.32975032026537487</v>
      </c>
      <c r="I12" s="32">
        <v>493469</v>
      </c>
      <c r="J12" s="19">
        <f t="shared" si="4"/>
        <v>7.5599171025611837E-3</v>
      </c>
      <c r="K12" s="19">
        <f t="shared" si="5"/>
        <v>4.9449509481792449E-2</v>
      </c>
      <c r="L12" s="32">
        <v>501534</v>
      </c>
      <c r="M12" s="19">
        <f t="shared" si="6"/>
        <v>7.6303297872733723E-3</v>
      </c>
      <c r="N12" s="19">
        <f t="shared" si="7"/>
        <v>1.6343478516380967E-2</v>
      </c>
      <c r="O12" s="32">
        <v>524241</v>
      </c>
      <c r="P12" s="19">
        <f t="shared" si="8"/>
        <v>7.8229585368767545E-3</v>
      </c>
      <c r="Q12" s="19">
        <f t="shared" si="9"/>
        <v>4.5275096005455262E-2</v>
      </c>
      <c r="R12" s="32">
        <v>543149</v>
      </c>
      <c r="S12" s="19">
        <f t="shared" si="10"/>
        <v>8.0826445265142696E-3</v>
      </c>
      <c r="T12" s="19">
        <f t="shared" si="11"/>
        <v>3.6067381223521246E-2</v>
      </c>
      <c r="U12" s="32">
        <v>559222</v>
      </c>
      <c r="V12" s="19">
        <f t="shared" si="12"/>
        <v>8.1577924574985448E-3</v>
      </c>
      <c r="W12" s="19">
        <f t="shared" si="13"/>
        <v>2.9592248167629877E-2</v>
      </c>
      <c r="X12" s="32">
        <v>555721</v>
      </c>
      <c r="Y12" s="19">
        <f t="shared" si="14"/>
        <v>7.7451353865263962E-3</v>
      </c>
      <c r="Z12" s="19">
        <f t="shared" si="15"/>
        <v>-6.2604833143188217E-3</v>
      </c>
      <c r="AA12" s="32">
        <v>601551</v>
      </c>
      <c r="AB12" s="19">
        <f t="shared" si="16"/>
        <v>8.0010086135426286E-3</v>
      </c>
      <c r="AC12" s="19">
        <f t="shared" si="17"/>
        <v>8.2469440600589139E-2</v>
      </c>
      <c r="AD12" s="32">
        <v>630161</v>
      </c>
      <c r="AE12" s="19">
        <f t="shared" si="18"/>
        <v>7.9479613680450943E-3</v>
      </c>
      <c r="AF12" s="19">
        <f t="shared" si="19"/>
        <v>4.7560389725891904E-2</v>
      </c>
      <c r="AG12" s="32">
        <f t="shared" si="20"/>
        <v>28610</v>
      </c>
      <c r="AH12" s="19">
        <f t="shared" si="21"/>
        <v>4.9104271073721492E-2</v>
      </c>
      <c r="AI12" s="19">
        <f t="shared" si="22"/>
        <v>0.16019913504397504</v>
      </c>
      <c r="AJ12" s="32">
        <f t="shared" si="23"/>
        <v>87012</v>
      </c>
      <c r="AK12" s="19">
        <f t="shared" si="24"/>
        <v>0.78206400782776653</v>
      </c>
      <c r="AL12" s="28">
        <f t="shared" si="25"/>
        <v>276548</v>
      </c>
    </row>
    <row r="13" spans="1:38" x14ac:dyDescent="0.25">
      <c r="A13" s="4" t="s">
        <v>11</v>
      </c>
      <c r="B13" s="32">
        <v>1821138</v>
      </c>
      <c r="C13" s="32">
        <v>1900270</v>
      </c>
      <c r="D13" s="19">
        <f t="shared" si="0"/>
        <v>3.3170231712642079E-2</v>
      </c>
      <c r="E13" s="19">
        <f t="shared" si="1"/>
        <v>4.3451951472101513E-2</v>
      </c>
      <c r="F13" s="32">
        <v>1994860</v>
      </c>
      <c r="G13" s="19">
        <f t="shared" si="2"/>
        <v>3.2549687443962069E-2</v>
      </c>
      <c r="H13" s="19">
        <f t="shared" si="3"/>
        <v>4.9777136933172657E-2</v>
      </c>
      <c r="I13" s="32">
        <v>2125648</v>
      </c>
      <c r="J13" s="19">
        <f t="shared" si="4"/>
        <v>3.2564806845465422E-2</v>
      </c>
      <c r="K13" s="19">
        <f t="shared" si="5"/>
        <v>6.5562495613727276E-2</v>
      </c>
      <c r="L13" s="32">
        <v>2179352</v>
      </c>
      <c r="M13" s="19">
        <f t="shared" si="6"/>
        <v>3.3156624441321621E-2</v>
      </c>
      <c r="N13" s="19">
        <f t="shared" si="7"/>
        <v>2.5264766320670214E-2</v>
      </c>
      <c r="O13" s="32">
        <v>2171626</v>
      </c>
      <c r="P13" s="19">
        <f t="shared" si="8"/>
        <v>3.2405973885299921E-2</v>
      </c>
      <c r="Q13" s="19">
        <f t="shared" si="9"/>
        <v>-3.5450904672581574E-3</v>
      </c>
      <c r="R13" s="32">
        <v>2272556</v>
      </c>
      <c r="S13" s="19">
        <f t="shared" si="10"/>
        <v>3.3818091011116956E-2</v>
      </c>
      <c r="T13" s="19">
        <f t="shared" si="11"/>
        <v>4.6476695342568194E-2</v>
      </c>
      <c r="U13" s="32">
        <v>2354871</v>
      </c>
      <c r="V13" s="19">
        <f t="shared" si="12"/>
        <v>3.4352276702601214E-2</v>
      </c>
      <c r="W13" s="19">
        <f t="shared" si="13"/>
        <v>3.6221329639401625E-2</v>
      </c>
      <c r="X13" s="32">
        <v>2483359</v>
      </c>
      <c r="Y13" s="19">
        <f t="shared" si="14"/>
        <v>3.4610805905029331E-2</v>
      </c>
      <c r="Z13" s="19">
        <f t="shared" si="15"/>
        <v>5.4562649079291391E-2</v>
      </c>
      <c r="AA13" s="32">
        <v>2584487</v>
      </c>
      <c r="AB13" s="19">
        <f t="shared" si="16"/>
        <v>3.4375311068536085E-2</v>
      </c>
      <c r="AC13" s="19">
        <f t="shared" si="17"/>
        <v>4.0722263675932478E-2</v>
      </c>
      <c r="AD13" s="32">
        <v>2725771</v>
      </c>
      <c r="AE13" s="19">
        <f t="shared" si="18"/>
        <v>3.4379027908959206E-2</v>
      </c>
      <c r="AF13" s="19">
        <f t="shared" si="19"/>
        <v>5.4666167792679937E-2</v>
      </c>
      <c r="AG13" s="32">
        <f t="shared" si="20"/>
        <v>141284</v>
      </c>
      <c r="AH13" s="19">
        <f t="shared" si="21"/>
        <v>4.1316036540228716E-2</v>
      </c>
      <c r="AI13" s="19">
        <f t="shared" si="22"/>
        <v>0.19942962901684272</v>
      </c>
      <c r="AJ13" s="32">
        <f t="shared" si="23"/>
        <v>453215</v>
      </c>
      <c r="AK13" s="19">
        <f t="shared" si="24"/>
        <v>0.43441247822677831</v>
      </c>
      <c r="AL13" s="28">
        <f t="shared" si="25"/>
        <v>825501</v>
      </c>
    </row>
    <row r="14" spans="1:38" x14ac:dyDescent="0.25">
      <c r="A14" s="4" t="s">
        <v>12</v>
      </c>
      <c r="B14" s="32">
        <v>1586486</v>
      </c>
      <c r="C14" s="32">
        <v>1621789</v>
      </c>
      <c r="D14" s="19">
        <f t="shared" si="0"/>
        <v>2.8309196545235192E-2</v>
      </c>
      <c r="E14" s="19">
        <f t="shared" si="1"/>
        <v>2.225232368895786E-2</v>
      </c>
      <c r="F14" s="32">
        <v>1691603</v>
      </c>
      <c r="G14" s="19">
        <f t="shared" si="2"/>
        <v>2.7601510346224076E-2</v>
      </c>
      <c r="H14" s="19">
        <f t="shared" si="3"/>
        <v>4.3047523444788439E-2</v>
      </c>
      <c r="I14" s="32">
        <v>1808679</v>
      </c>
      <c r="J14" s="19">
        <f t="shared" si="4"/>
        <v>2.7708859736160243E-2</v>
      </c>
      <c r="K14" s="19">
        <f t="shared" si="5"/>
        <v>6.9210092438946963E-2</v>
      </c>
      <c r="L14" s="32">
        <v>1882308</v>
      </c>
      <c r="M14" s="19">
        <f t="shared" si="6"/>
        <v>2.8637402052947489E-2</v>
      </c>
      <c r="N14" s="19">
        <f t="shared" si="7"/>
        <v>4.0708716140343312E-2</v>
      </c>
      <c r="O14" s="32">
        <v>1956245</v>
      </c>
      <c r="P14" s="19">
        <f t="shared" si="8"/>
        <v>2.9191962328342241E-2</v>
      </c>
      <c r="Q14" s="19">
        <f t="shared" si="9"/>
        <v>3.9279969059261288E-2</v>
      </c>
      <c r="R14" s="32">
        <v>1950990</v>
      </c>
      <c r="S14" s="19">
        <f t="shared" si="10"/>
        <v>2.9032841162892828E-2</v>
      </c>
      <c r="T14" s="19">
        <f t="shared" si="11"/>
        <v>-2.6862688466935377E-3</v>
      </c>
      <c r="U14" s="32">
        <v>2046068</v>
      </c>
      <c r="V14" s="19">
        <f t="shared" si="12"/>
        <v>2.9847534785700729E-2</v>
      </c>
      <c r="W14" s="19">
        <f t="shared" si="13"/>
        <v>4.8733207243502018E-2</v>
      </c>
      <c r="X14" s="32">
        <v>2168071</v>
      </c>
      <c r="Y14" s="19">
        <f t="shared" si="14"/>
        <v>3.0216607654923369E-2</v>
      </c>
      <c r="Z14" s="19">
        <f t="shared" si="15"/>
        <v>5.9628028002979373E-2</v>
      </c>
      <c r="AA14" s="32">
        <v>2340410</v>
      </c>
      <c r="AB14" s="19">
        <f t="shared" si="16"/>
        <v>3.112893265778181E-2</v>
      </c>
      <c r="AC14" s="19">
        <f t="shared" si="17"/>
        <v>7.9489555461975184E-2</v>
      </c>
      <c r="AD14" s="32">
        <v>2473503</v>
      </c>
      <c r="AE14" s="19">
        <f t="shared" si="18"/>
        <v>3.1197275438726999E-2</v>
      </c>
      <c r="AF14" s="19">
        <f t="shared" si="19"/>
        <v>5.6867386483564847E-2</v>
      </c>
      <c r="AG14" s="32">
        <f t="shared" si="20"/>
        <v>133093</v>
      </c>
      <c r="AH14" s="19">
        <f t="shared" si="21"/>
        <v>4.5653053311762573E-2</v>
      </c>
      <c r="AI14" s="19">
        <f t="shared" si="22"/>
        <v>0.267819414758661</v>
      </c>
      <c r="AJ14" s="32">
        <f t="shared" si="23"/>
        <v>522513</v>
      </c>
      <c r="AK14" s="19">
        <f t="shared" si="24"/>
        <v>0.5251694270956333</v>
      </c>
      <c r="AL14" s="28">
        <f t="shared" si="25"/>
        <v>851714</v>
      </c>
    </row>
    <row r="15" spans="1:38" x14ac:dyDescent="0.25">
      <c r="A15" s="4" t="s">
        <v>13</v>
      </c>
      <c r="B15" s="32">
        <v>286335</v>
      </c>
      <c r="C15" s="32">
        <v>310909</v>
      </c>
      <c r="D15" s="19">
        <f t="shared" si="0"/>
        <v>5.4270832942402052E-3</v>
      </c>
      <c r="E15" s="19">
        <f t="shared" si="1"/>
        <v>8.5822550509019158E-2</v>
      </c>
      <c r="F15" s="32">
        <v>317942</v>
      </c>
      <c r="G15" s="19">
        <f t="shared" si="2"/>
        <v>5.1877889803335509E-3</v>
      </c>
      <c r="H15" s="19">
        <f t="shared" si="3"/>
        <v>2.2620766848177442E-2</v>
      </c>
      <c r="I15" s="32">
        <v>330838</v>
      </c>
      <c r="J15" s="19">
        <f t="shared" si="4"/>
        <v>5.0684194029962104E-3</v>
      </c>
      <c r="K15" s="19">
        <f t="shared" si="5"/>
        <v>4.0560857011656216E-2</v>
      </c>
      <c r="L15" s="32">
        <v>335704</v>
      </c>
      <c r="M15" s="19">
        <f t="shared" si="6"/>
        <v>5.1073949740333066E-3</v>
      </c>
      <c r="N15" s="19">
        <f t="shared" si="7"/>
        <v>1.4708104873079875E-2</v>
      </c>
      <c r="O15" s="32">
        <v>343802</v>
      </c>
      <c r="P15" s="19">
        <f t="shared" si="8"/>
        <v>5.1303671229364009E-3</v>
      </c>
      <c r="Q15" s="19">
        <f t="shared" si="9"/>
        <v>2.4122441198198414E-2</v>
      </c>
      <c r="R15" s="32">
        <v>335189</v>
      </c>
      <c r="S15" s="19">
        <f t="shared" si="10"/>
        <v>4.9879748212696548E-3</v>
      </c>
      <c r="T15" s="19">
        <f t="shared" si="11"/>
        <v>-2.5052210283826155E-2</v>
      </c>
      <c r="U15" s="32">
        <v>332233</v>
      </c>
      <c r="V15" s="19">
        <f t="shared" si="12"/>
        <v>4.8465329717573948E-3</v>
      </c>
      <c r="W15" s="19">
        <f t="shared" si="13"/>
        <v>-8.8189051550021033E-3</v>
      </c>
      <c r="X15" s="32">
        <v>318134</v>
      </c>
      <c r="Y15" s="19">
        <f t="shared" si="14"/>
        <v>4.4338632174367862E-3</v>
      </c>
      <c r="Z15" s="19">
        <f t="shared" si="15"/>
        <v>-4.2437084816980851E-2</v>
      </c>
      <c r="AA15" s="32">
        <v>301204</v>
      </c>
      <c r="AB15" s="19">
        <f t="shared" si="16"/>
        <v>4.0062036276782755E-3</v>
      </c>
      <c r="AC15" s="19">
        <f t="shared" si="17"/>
        <v>-5.3216569118673264E-2</v>
      </c>
      <c r="AD15" s="32">
        <v>297975</v>
      </c>
      <c r="AE15" s="19">
        <f t="shared" si="18"/>
        <v>3.758236051807771E-3</v>
      </c>
      <c r="AF15" s="19">
        <f t="shared" si="19"/>
        <v>-1.0720309159240913E-2</v>
      </c>
      <c r="AG15" s="32">
        <f t="shared" si="20"/>
        <v>-3229</v>
      </c>
      <c r="AH15" s="19">
        <f t="shared" si="21"/>
        <v>4.758964190640781E-3</v>
      </c>
      <c r="AI15" s="19">
        <f t="shared" si="22"/>
        <v>-0.1110239297828986</v>
      </c>
      <c r="AJ15" s="32">
        <f t="shared" si="23"/>
        <v>-37214</v>
      </c>
      <c r="AK15" s="19">
        <f t="shared" si="24"/>
        <v>-4.1600596959238879E-2</v>
      </c>
      <c r="AL15" s="28">
        <f t="shared" si="25"/>
        <v>-12934</v>
      </c>
    </row>
    <row r="16" spans="1:38" x14ac:dyDescent="0.25">
      <c r="A16" s="4" t="s">
        <v>14</v>
      </c>
      <c r="B16" s="32">
        <v>115708</v>
      </c>
      <c r="C16" s="32">
        <v>122952</v>
      </c>
      <c r="D16" s="19">
        <f t="shared" si="0"/>
        <v>2.1461930828423166E-3</v>
      </c>
      <c r="E16" s="19">
        <f t="shared" si="1"/>
        <v>6.260586994849103E-2</v>
      </c>
      <c r="F16" s="32">
        <v>126433</v>
      </c>
      <c r="G16" s="19">
        <f t="shared" si="2"/>
        <v>2.0629791727752602E-3</v>
      </c>
      <c r="H16" s="19">
        <f t="shared" si="3"/>
        <v>2.8311861539462555E-2</v>
      </c>
      <c r="I16" s="32">
        <v>142364</v>
      </c>
      <c r="J16" s="19">
        <f t="shared" si="4"/>
        <v>2.1810084086113218E-3</v>
      </c>
      <c r="K16" s="19">
        <f t="shared" si="5"/>
        <v>0.12600349592274168</v>
      </c>
      <c r="L16" s="32">
        <v>146326</v>
      </c>
      <c r="M16" s="19">
        <f t="shared" si="6"/>
        <v>2.2262012873555202E-3</v>
      </c>
      <c r="N16" s="19">
        <f t="shared" si="7"/>
        <v>2.7830069399567305E-2</v>
      </c>
      <c r="O16" s="32">
        <v>143728</v>
      </c>
      <c r="P16" s="19">
        <f t="shared" si="8"/>
        <v>2.1447734621828931E-3</v>
      </c>
      <c r="Q16" s="19">
        <f t="shared" si="9"/>
        <v>-1.7754876098574415E-2</v>
      </c>
      <c r="R16" s="32">
        <v>142772</v>
      </c>
      <c r="S16" s="19">
        <f t="shared" si="10"/>
        <v>2.1246017655182931E-3</v>
      </c>
      <c r="T16" s="19">
        <f t="shared" si="11"/>
        <v>-6.6514527440721359E-3</v>
      </c>
      <c r="U16" s="32">
        <v>146700</v>
      </c>
      <c r="V16" s="19">
        <f t="shared" si="12"/>
        <v>2.1400233780413439E-3</v>
      </c>
      <c r="W16" s="19">
        <f t="shared" si="13"/>
        <v>2.751239738884375E-2</v>
      </c>
      <c r="X16" s="32">
        <v>154989</v>
      </c>
      <c r="Y16" s="19">
        <f t="shared" si="14"/>
        <v>2.1600961425289663E-3</v>
      </c>
      <c r="Z16" s="19">
        <f t="shared" si="15"/>
        <v>5.6503067484662578E-2</v>
      </c>
      <c r="AA16" s="32">
        <v>163093</v>
      </c>
      <c r="AB16" s="19">
        <f t="shared" si="16"/>
        <v>2.169240010919287E-3</v>
      </c>
      <c r="AC16" s="19">
        <f t="shared" si="17"/>
        <v>5.2287581699346407E-2</v>
      </c>
      <c r="AD16" s="32">
        <v>171053</v>
      </c>
      <c r="AE16" s="19">
        <f t="shared" si="18"/>
        <v>2.1574210969708017E-3</v>
      </c>
      <c r="AF16" s="19">
        <f t="shared" si="19"/>
        <v>4.8806509169614883E-2</v>
      </c>
      <c r="AG16" s="32">
        <f t="shared" si="20"/>
        <v>7960</v>
      </c>
      <c r="AH16" s="19">
        <f t="shared" si="21"/>
        <v>4.0545452371008366E-2</v>
      </c>
      <c r="AI16" s="19">
        <f t="shared" si="22"/>
        <v>0.19808505869498222</v>
      </c>
      <c r="AJ16" s="32">
        <f t="shared" si="23"/>
        <v>28281</v>
      </c>
      <c r="AK16" s="19">
        <f t="shared" si="24"/>
        <v>0.39121771097664126</v>
      </c>
      <c r="AL16" s="28">
        <f t="shared" si="25"/>
        <v>48101</v>
      </c>
    </row>
    <row r="17" spans="1:38" x14ac:dyDescent="0.25">
      <c r="A17" s="4" t="s">
        <v>15</v>
      </c>
      <c r="B17" s="32">
        <v>2078089</v>
      </c>
      <c r="C17" s="32">
        <v>2229062</v>
      </c>
      <c r="D17" s="19">
        <f t="shared" si="0"/>
        <v>3.8909472360162171E-2</v>
      </c>
      <c r="E17" s="19">
        <f t="shared" si="1"/>
        <v>7.2649920191098644E-2</v>
      </c>
      <c r="F17" s="32">
        <v>2224414</v>
      </c>
      <c r="G17" s="19">
        <f t="shared" si="2"/>
        <v>3.6295269064482438E-2</v>
      </c>
      <c r="H17" s="19">
        <f t="shared" si="3"/>
        <v>-2.0851820182659791E-3</v>
      </c>
      <c r="I17" s="32">
        <v>2352326</v>
      </c>
      <c r="J17" s="19">
        <f t="shared" si="4"/>
        <v>3.6037500953857972E-2</v>
      </c>
      <c r="K17" s="19">
        <f t="shared" si="5"/>
        <v>5.7503684116356035E-2</v>
      </c>
      <c r="L17" s="32">
        <v>2362224</v>
      </c>
      <c r="M17" s="19">
        <f t="shared" si="6"/>
        <v>3.5938835954116878E-2</v>
      </c>
      <c r="N17" s="19">
        <f t="shared" si="7"/>
        <v>4.2077501162678986E-3</v>
      </c>
      <c r="O17" s="32">
        <v>2501413</v>
      </c>
      <c r="P17" s="19">
        <f t="shared" si="8"/>
        <v>3.7327202913554056E-2</v>
      </c>
      <c r="Q17" s="19">
        <f t="shared" si="9"/>
        <v>5.8922862522775149E-2</v>
      </c>
      <c r="R17" s="32">
        <v>2327098</v>
      </c>
      <c r="S17" s="19">
        <f t="shared" si="10"/>
        <v>3.4629734957373218E-2</v>
      </c>
      <c r="T17" s="19">
        <f t="shared" si="11"/>
        <v>-6.9686613126261038E-2</v>
      </c>
      <c r="U17" s="32">
        <v>2382947</v>
      </c>
      <c r="V17" s="19">
        <f t="shared" si="12"/>
        <v>3.4761842458305978E-2</v>
      </c>
      <c r="W17" s="19">
        <f t="shared" si="13"/>
        <v>2.3999419018881026E-2</v>
      </c>
      <c r="X17" s="32">
        <v>2400990</v>
      </c>
      <c r="Y17" s="19">
        <f t="shared" si="14"/>
        <v>3.3462821472818212E-2</v>
      </c>
      <c r="Z17" s="19">
        <f t="shared" si="15"/>
        <v>7.5717168699094024E-3</v>
      </c>
      <c r="AA17" s="32">
        <v>2503276</v>
      </c>
      <c r="AB17" s="19">
        <f t="shared" si="16"/>
        <v>3.3295153425186789E-2</v>
      </c>
      <c r="AC17" s="19">
        <f t="shared" si="17"/>
        <v>4.260159350934406E-2</v>
      </c>
      <c r="AD17" s="32">
        <v>2570270</v>
      </c>
      <c r="AE17" s="19">
        <f t="shared" si="18"/>
        <v>3.2417757788002217E-2</v>
      </c>
      <c r="AF17" s="19">
        <f t="shared" si="19"/>
        <v>2.6762530380189799E-2</v>
      </c>
      <c r="AG17" s="32">
        <f t="shared" si="20"/>
        <v>66994</v>
      </c>
      <c r="AH17" s="19">
        <f t="shared" si="21"/>
        <v>2.2244768158029497E-2</v>
      </c>
      <c r="AI17" s="19">
        <f t="shared" si="22"/>
        <v>0.10449581409979296</v>
      </c>
      <c r="AJ17" s="32">
        <f t="shared" si="23"/>
        <v>243172</v>
      </c>
      <c r="AK17" s="19">
        <f t="shared" si="24"/>
        <v>0.15307245828065796</v>
      </c>
      <c r="AL17" s="28">
        <f t="shared" si="25"/>
        <v>341208</v>
      </c>
    </row>
    <row r="18" spans="1:38" x14ac:dyDescent="0.25">
      <c r="A18" s="4" t="s">
        <v>16</v>
      </c>
      <c r="B18" s="32">
        <v>1062868</v>
      </c>
      <c r="C18" s="32">
        <v>1121868</v>
      </c>
      <c r="D18" s="19">
        <f t="shared" si="0"/>
        <v>1.9582807448940594E-2</v>
      </c>
      <c r="E18" s="19">
        <f t="shared" si="1"/>
        <v>5.5510185648641221E-2</v>
      </c>
      <c r="F18" s="32">
        <v>1186421</v>
      </c>
      <c r="G18" s="19">
        <f t="shared" si="2"/>
        <v>1.9358567882935603E-2</v>
      </c>
      <c r="H18" s="19">
        <f t="shared" si="3"/>
        <v>5.7540637579465675E-2</v>
      </c>
      <c r="I18" s="32">
        <v>1271364</v>
      </c>
      <c r="J18" s="19">
        <f t="shared" si="4"/>
        <v>1.947722439946703E-2</v>
      </c>
      <c r="K18" s="19">
        <f t="shared" si="5"/>
        <v>7.1596001756543418E-2</v>
      </c>
      <c r="L18" s="32">
        <v>1306462</v>
      </c>
      <c r="M18" s="19">
        <f t="shared" si="6"/>
        <v>1.9876490755443788E-2</v>
      </c>
      <c r="N18" s="19">
        <f t="shared" si="7"/>
        <v>2.7606570580887928E-2</v>
      </c>
      <c r="O18" s="32">
        <v>1336343</v>
      </c>
      <c r="P18" s="19">
        <f t="shared" si="8"/>
        <v>1.9941507589153636E-2</v>
      </c>
      <c r="Q18" s="19">
        <f t="shared" si="9"/>
        <v>2.2871694699118688E-2</v>
      </c>
      <c r="R18" s="32">
        <v>1308856</v>
      </c>
      <c r="S18" s="19">
        <f t="shared" si="10"/>
        <v>1.9477192785764794E-2</v>
      </c>
      <c r="T18" s="19">
        <f t="shared" si="11"/>
        <v>-2.0568821028732892E-2</v>
      </c>
      <c r="U18" s="32">
        <v>1323824</v>
      </c>
      <c r="V18" s="19">
        <f t="shared" si="12"/>
        <v>1.9311617644254972E-2</v>
      </c>
      <c r="W18" s="19">
        <f t="shared" si="13"/>
        <v>1.1435941004969224E-2</v>
      </c>
      <c r="X18" s="32">
        <v>1408862</v>
      </c>
      <c r="Y18" s="19">
        <f t="shared" si="14"/>
        <v>1.9635441041336122E-2</v>
      </c>
      <c r="Z18" s="19">
        <f t="shared" si="15"/>
        <v>6.4236635685710489E-2</v>
      </c>
      <c r="AA18" s="32">
        <v>1461367</v>
      </c>
      <c r="AB18" s="19">
        <f t="shared" si="16"/>
        <v>1.9437105007799757E-2</v>
      </c>
      <c r="AC18" s="19">
        <f t="shared" si="17"/>
        <v>3.7267667095854669E-2</v>
      </c>
      <c r="AD18" s="32">
        <v>1505426</v>
      </c>
      <c r="AE18" s="19">
        <f t="shared" si="18"/>
        <v>1.8987318622464184E-2</v>
      </c>
      <c r="AF18" s="19">
        <f t="shared" si="19"/>
        <v>3.0149168552458076E-2</v>
      </c>
      <c r="AG18" s="32">
        <f t="shared" si="20"/>
        <v>44059</v>
      </c>
      <c r="AH18" s="19">
        <f t="shared" si="21"/>
        <v>3.5764568157491641E-2</v>
      </c>
      <c r="AI18" s="19">
        <f t="shared" si="22"/>
        <v>0.1501845886789685</v>
      </c>
      <c r="AJ18" s="32">
        <f t="shared" si="23"/>
        <v>196570</v>
      </c>
      <c r="AK18" s="19">
        <f t="shared" si="24"/>
        <v>0.34189227253117122</v>
      </c>
      <c r="AL18" s="28">
        <f t="shared" si="25"/>
        <v>383558</v>
      </c>
    </row>
    <row r="19" spans="1:38" x14ac:dyDescent="0.25">
      <c r="A19" s="4" t="s">
        <v>17</v>
      </c>
      <c r="B19" s="32">
        <v>540023</v>
      </c>
      <c r="C19" s="32">
        <v>572589</v>
      </c>
      <c r="D19" s="19">
        <f t="shared" si="0"/>
        <v>9.9948479985002212E-3</v>
      </c>
      <c r="E19" s="19">
        <f t="shared" si="1"/>
        <v>6.0304838867974143E-2</v>
      </c>
      <c r="F19" s="32">
        <v>706667</v>
      </c>
      <c r="G19" s="19">
        <f t="shared" si="2"/>
        <v>1.1530528446588905E-2</v>
      </c>
      <c r="H19" s="19">
        <f t="shared" si="3"/>
        <v>0.23416097759474946</v>
      </c>
      <c r="I19" s="32">
        <v>724608</v>
      </c>
      <c r="J19" s="19">
        <f t="shared" si="4"/>
        <v>1.1100953478035407E-2</v>
      </c>
      <c r="K19" s="19">
        <f t="shared" si="5"/>
        <v>2.5388195571605862E-2</v>
      </c>
      <c r="L19" s="32">
        <v>718281</v>
      </c>
      <c r="M19" s="19">
        <f t="shared" si="6"/>
        <v>1.0927914976716444E-2</v>
      </c>
      <c r="N19" s="19">
        <f t="shared" si="7"/>
        <v>-8.7316176470588237E-3</v>
      </c>
      <c r="O19" s="32">
        <v>714366</v>
      </c>
      <c r="P19" s="19">
        <f t="shared" si="8"/>
        <v>1.0660088772443397E-2</v>
      </c>
      <c r="Q19" s="19">
        <f t="shared" si="9"/>
        <v>-5.4505131000263125E-3</v>
      </c>
      <c r="R19" s="32">
        <v>773760</v>
      </c>
      <c r="S19" s="19">
        <f t="shared" si="10"/>
        <v>1.1514385608434669E-2</v>
      </c>
      <c r="T19" s="19">
        <f t="shared" si="11"/>
        <v>8.3142254810559299E-2</v>
      </c>
      <c r="U19" s="32">
        <v>758796</v>
      </c>
      <c r="V19" s="19">
        <f t="shared" si="12"/>
        <v>1.1069128692326242E-2</v>
      </c>
      <c r="W19" s="19">
        <f t="shared" si="13"/>
        <v>-1.9339330024813896E-2</v>
      </c>
      <c r="X19" s="32">
        <v>814031</v>
      </c>
      <c r="Y19" s="19">
        <f t="shared" si="14"/>
        <v>1.1345225938608526E-2</v>
      </c>
      <c r="Z19" s="19">
        <f t="shared" si="15"/>
        <v>7.2792950938065037E-2</v>
      </c>
      <c r="AA19" s="32">
        <v>830587</v>
      </c>
      <c r="AB19" s="19">
        <f t="shared" si="16"/>
        <v>1.1047332215051645E-2</v>
      </c>
      <c r="AC19" s="19">
        <f t="shared" si="17"/>
        <v>2.0338291784956594E-2</v>
      </c>
      <c r="AD19" s="32">
        <v>885861</v>
      </c>
      <c r="AE19" s="19">
        <f t="shared" si="18"/>
        <v>1.1173000241934673E-2</v>
      </c>
      <c r="AF19" s="19">
        <f t="shared" si="19"/>
        <v>6.6548115970994012E-2</v>
      </c>
      <c r="AG19" s="32">
        <f t="shared" si="20"/>
        <v>55274</v>
      </c>
      <c r="AH19" s="19">
        <f t="shared" si="21"/>
        <v>5.291541647670054E-2</v>
      </c>
      <c r="AI19" s="19">
        <f t="shared" si="22"/>
        <v>0.14487825682382133</v>
      </c>
      <c r="AJ19" s="32">
        <f t="shared" si="23"/>
        <v>112101</v>
      </c>
      <c r="AK19" s="19">
        <f t="shared" si="24"/>
        <v>0.54711494632275504</v>
      </c>
      <c r="AL19" s="28">
        <f t="shared" si="25"/>
        <v>313272</v>
      </c>
    </row>
    <row r="20" spans="1:38" x14ac:dyDescent="0.25">
      <c r="A20" s="4" t="s">
        <v>18</v>
      </c>
      <c r="B20" s="32">
        <v>432378</v>
      </c>
      <c r="C20" s="32">
        <v>467821</v>
      </c>
      <c r="D20" s="19">
        <f t="shared" si="0"/>
        <v>8.1660663853241524E-3</v>
      </c>
      <c r="E20" s="19">
        <f t="shared" si="1"/>
        <v>8.1972255757693499E-2</v>
      </c>
      <c r="F20" s="32">
        <v>482901</v>
      </c>
      <c r="G20" s="19">
        <f t="shared" si="2"/>
        <v>7.8793883362124287E-3</v>
      </c>
      <c r="H20" s="19">
        <f t="shared" si="3"/>
        <v>3.223455124930262E-2</v>
      </c>
      <c r="I20" s="32">
        <v>511048</v>
      </c>
      <c r="J20" s="19">
        <f t="shared" si="4"/>
        <v>7.8292263859121598E-3</v>
      </c>
      <c r="K20" s="19">
        <f t="shared" si="5"/>
        <v>5.8287309407104144E-2</v>
      </c>
      <c r="L20" s="32">
        <v>527122</v>
      </c>
      <c r="M20" s="19">
        <f t="shared" si="6"/>
        <v>8.0196251861830194E-3</v>
      </c>
      <c r="N20" s="19">
        <f t="shared" si="7"/>
        <v>3.1453014198274919E-2</v>
      </c>
      <c r="O20" s="32">
        <v>545364</v>
      </c>
      <c r="P20" s="19">
        <f t="shared" si="8"/>
        <v>8.1381653848234953E-3</v>
      </c>
      <c r="Q20" s="19">
        <f t="shared" si="9"/>
        <v>3.4606789320119444E-2</v>
      </c>
      <c r="R20" s="32">
        <v>547813</v>
      </c>
      <c r="S20" s="19">
        <f t="shared" si="10"/>
        <v>8.1520498905518785E-3</v>
      </c>
      <c r="T20" s="19">
        <f t="shared" si="11"/>
        <v>4.490578769409055E-3</v>
      </c>
      <c r="U20" s="32">
        <v>562254</v>
      </c>
      <c r="V20" s="19">
        <f t="shared" si="12"/>
        <v>8.2020225248620165E-3</v>
      </c>
      <c r="W20" s="19">
        <f t="shared" si="13"/>
        <v>2.6361185294982048E-2</v>
      </c>
      <c r="X20" s="32">
        <v>559279</v>
      </c>
      <c r="Y20" s="19">
        <f t="shared" si="14"/>
        <v>7.7947235642365437E-3</v>
      </c>
      <c r="Z20" s="19">
        <f t="shared" si="15"/>
        <v>-5.2912029082941162E-3</v>
      </c>
      <c r="AA20" s="32">
        <v>577566</v>
      </c>
      <c r="AB20" s="19">
        <f t="shared" si="16"/>
        <v>7.6819929497072767E-3</v>
      </c>
      <c r="AC20" s="19">
        <f t="shared" si="17"/>
        <v>3.2697455116319406E-2</v>
      </c>
      <c r="AD20" s="32">
        <v>640735</v>
      </c>
      <c r="AE20" s="19">
        <f t="shared" si="18"/>
        <v>8.0813268786141534E-3</v>
      </c>
      <c r="AF20" s="19">
        <f t="shared" si="19"/>
        <v>0.1093710502349515</v>
      </c>
      <c r="AG20" s="32">
        <f t="shared" si="20"/>
        <v>63169</v>
      </c>
      <c r="AH20" s="19">
        <f t="shared" si="21"/>
        <v>4.0618298643986257E-2</v>
      </c>
      <c r="AI20" s="19">
        <f t="shared" si="22"/>
        <v>0.16962357592828209</v>
      </c>
      <c r="AJ20" s="32">
        <f t="shared" si="23"/>
        <v>92922</v>
      </c>
      <c r="AK20" s="19">
        <f t="shared" si="24"/>
        <v>0.36961572909296503</v>
      </c>
      <c r="AL20" s="28">
        <f t="shared" si="25"/>
        <v>172914</v>
      </c>
    </row>
    <row r="21" spans="1:38" x14ac:dyDescent="0.25">
      <c r="A21" s="4" t="s">
        <v>19</v>
      </c>
      <c r="B21" s="32">
        <v>535357</v>
      </c>
      <c r="C21" s="32">
        <v>549484</v>
      </c>
      <c r="D21" s="19">
        <f t="shared" si="0"/>
        <v>9.5915378353546698E-3</v>
      </c>
      <c r="E21" s="19">
        <f t="shared" si="1"/>
        <v>2.638799903615718E-2</v>
      </c>
      <c r="F21" s="32">
        <v>575277</v>
      </c>
      <c r="G21" s="19">
        <f t="shared" si="2"/>
        <v>9.3866670060556451E-3</v>
      </c>
      <c r="H21" s="19">
        <f t="shared" si="3"/>
        <v>4.6940402268309908E-2</v>
      </c>
      <c r="I21" s="32">
        <v>596081</v>
      </c>
      <c r="J21" s="19">
        <f t="shared" si="4"/>
        <v>9.1319271249293739E-3</v>
      </c>
      <c r="K21" s="19">
        <f t="shared" si="5"/>
        <v>3.6163448217119754E-2</v>
      </c>
      <c r="L21" s="32">
        <v>586240</v>
      </c>
      <c r="M21" s="19">
        <f t="shared" si="6"/>
        <v>8.9190454375797888E-3</v>
      </c>
      <c r="N21" s="19">
        <f t="shared" si="7"/>
        <v>-1.6509501225504587E-2</v>
      </c>
      <c r="O21" s="32">
        <v>550941</v>
      </c>
      <c r="P21" s="19">
        <f t="shared" si="8"/>
        <v>8.2213878717334495E-3</v>
      </c>
      <c r="Q21" s="19">
        <f t="shared" si="9"/>
        <v>-6.0212540938864627E-2</v>
      </c>
      <c r="R21" s="32">
        <v>533834</v>
      </c>
      <c r="S21" s="19">
        <f t="shared" si="10"/>
        <v>7.9440272524983358E-3</v>
      </c>
      <c r="T21" s="19">
        <f t="shared" si="11"/>
        <v>-3.1050511760787453E-2</v>
      </c>
      <c r="U21" s="32">
        <v>516754</v>
      </c>
      <c r="V21" s="19">
        <f t="shared" si="12"/>
        <v>7.5382797593481713E-3</v>
      </c>
      <c r="W21" s="19">
        <f t="shared" si="13"/>
        <v>-3.1994964726862661E-2</v>
      </c>
      <c r="X21" s="32">
        <v>546527</v>
      </c>
      <c r="Y21" s="19">
        <f t="shared" si="14"/>
        <v>7.6169977513754414E-3</v>
      </c>
      <c r="Z21" s="19">
        <f t="shared" si="15"/>
        <v>5.7615422425370683E-2</v>
      </c>
      <c r="AA21" s="32">
        <v>583143</v>
      </c>
      <c r="AB21" s="19">
        <f t="shared" si="16"/>
        <v>7.7561705756072049E-3</v>
      </c>
      <c r="AC21" s="19">
        <f t="shared" si="17"/>
        <v>6.6997604875879871E-2</v>
      </c>
      <c r="AD21" s="32">
        <v>596532</v>
      </c>
      <c r="AE21" s="19">
        <f t="shared" si="18"/>
        <v>7.5238126301098865E-3</v>
      </c>
      <c r="AF21" s="19">
        <f t="shared" si="19"/>
        <v>2.2960062969117352E-2</v>
      </c>
      <c r="AG21" s="32">
        <f t="shared" si="20"/>
        <v>13389</v>
      </c>
      <c r="AH21" s="19">
        <f t="shared" si="21"/>
        <v>1.1729742113993542E-2</v>
      </c>
      <c r="AI21" s="19">
        <f t="shared" si="22"/>
        <v>0.11744849522510743</v>
      </c>
      <c r="AJ21" s="32">
        <f t="shared" si="23"/>
        <v>62698</v>
      </c>
      <c r="AK21" s="19">
        <f t="shared" si="24"/>
        <v>8.5622147323670933E-2</v>
      </c>
      <c r="AL21" s="28">
        <f t="shared" si="25"/>
        <v>47048</v>
      </c>
    </row>
    <row r="22" spans="1:38" x14ac:dyDescent="0.25">
      <c r="A22" s="4" t="s">
        <v>20</v>
      </c>
      <c r="B22" s="32">
        <v>696448</v>
      </c>
      <c r="C22" s="32">
        <v>710810</v>
      </c>
      <c r="D22" s="19">
        <f t="shared" si="0"/>
        <v>1.2407569663081095E-2</v>
      </c>
      <c r="E22" s="19">
        <f t="shared" si="1"/>
        <v>2.0621783679470686E-2</v>
      </c>
      <c r="F22" s="32">
        <v>713675</v>
      </c>
      <c r="G22" s="19">
        <f t="shared" si="2"/>
        <v>1.164487642569886E-2</v>
      </c>
      <c r="H22" s="19">
        <f t="shared" si="3"/>
        <v>4.0306129626763833E-3</v>
      </c>
      <c r="I22" s="32">
        <v>727510</v>
      </c>
      <c r="J22" s="19">
        <f t="shared" si="4"/>
        <v>1.1145411953505258E-2</v>
      </c>
      <c r="K22" s="19">
        <f t="shared" si="5"/>
        <v>1.9385574666339722E-2</v>
      </c>
      <c r="L22" s="32">
        <v>699228</v>
      </c>
      <c r="M22" s="19">
        <f t="shared" si="6"/>
        <v>1.0638042957198486E-2</v>
      </c>
      <c r="N22" s="19">
        <f t="shared" si="7"/>
        <v>-3.8875067009388184E-2</v>
      </c>
      <c r="O22" s="32">
        <v>671580</v>
      </c>
      <c r="P22" s="19">
        <f t="shared" si="8"/>
        <v>1.002161695517079E-2</v>
      </c>
      <c r="Q22" s="19">
        <f t="shared" si="9"/>
        <v>-3.9540750656438244E-2</v>
      </c>
      <c r="R22" s="32">
        <v>665754</v>
      </c>
      <c r="S22" s="19">
        <f t="shared" si="10"/>
        <v>9.907139521761029E-3</v>
      </c>
      <c r="T22" s="19">
        <f t="shared" si="11"/>
        <v>-8.6750647726257478E-3</v>
      </c>
      <c r="U22" s="32">
        <v>662778</v>
      </c>
      <c r="V22" s="19">
        <f t="shared" si="12"/>
        <v>9.6684418163018818E-3</v>
      </c>
      <c r="W22" s="19">
        <f t="shared" si="13"/>
        <v>-4.4701195937238078E-3</v>
      </c>
      <c r="X22" s="32">
        <v>683125</v>
      </c>
      <c r="Y22" s="19">
        <f t="shared" si="14"/>
        <v>9.5207768123228096E-3</v>
      </c>
      <c r="Z22" s="19">
        <f t="shared" si="15"/>
        <v>3.0699570595282281E-2</v>
      </c>
      <c r="AA22" s="32">
        <v>690958</v>
      </c>
      <c r="AB22" s="19">
        <f t="shared" si="16"/>
        <v>9.1901782385802495E-3</v>
      </c>
      <c r="AC22" s="19">
        <f t="shared" si="17"/>
        <v>1.1466422689844465E-2</v>
      </c>
      <c r="AD22" s="32">
        <v>744283</v>
      </c>
      <c r="AE22" s="19">
        <f t="shared" si="18"/>
        <v>9.3873351903604099E-3</v>
      </c>
      <c r="AF22" s="19">
        <f t="shared" si="19"/>
        <v>7.717545784258957E-2</v>
      </c>
      <c r="AG22" s="32">
        <f t="shared" si="20"/>
        <v>53325</v>
      </c>
      <c r="AH22" s="19">
        <f t="shared" si="21"/>
        <v>7.1818420404027115E-3</v>
      </c>
      <c r="AI22" s="19">
        <f t="shared" si="22"/>
        <v>0.11795498036812396</v>
      </c>
      <c r="AJ22" s="32">
        <f t="shared" si="23"/>
        <v>78529</v>
      </c>
      <c r="AK22" s="19">
        <f t="shared" si="24"/>
        <v>4.7091346492030221E-2</v>
      </c>
      <c r="AL22" s="28">
        <f t="shared" si="25"/>
        <v>33473</v>
      </c>
    </row>
    <row r="23" spans="1:38" x14ac:dyDescent="0.25">
      <c r="A23" s="4" t="s">
        <v>21</v>
      </c>
      <c r="B23" s="32">
        <v>151762</v>
      </c>
      <c r="C23" s="32">
        <v>156851</v>
      </c>
      <c r="D23" s="19">
        <f t="shared" si="0"/>
        <v>2.7379183033777424E-3</v>
      </c>
      <c r="E23" s="19">
        <f t="shared" si="1"/>
        <v>3.3532768413700398E-2</v>
      </c>
      <c r="F23" s="32">
        <v>137516</v>
      </c>
      <c r="G23" s="19">
        <f t="shared" si="2"/>
        <v>2.2438180215874235E-3</v>
      </c>
      <c r="H23" s="19">
        <f t="shared" si="3"/>
        <v>-0.12326985483038043</v>
      </c>
      <c r="I23" s="32">
        <v>139983</v>
      </c>
      <c r="J23" s="19">
        <f t="shared" si="4"/>
        <v>2.1445316236031486E-3</v>
      </c>
      <c r="K23" s="19">
        <f t="shared" si="5"/>
        <v>1.7939730649524418E-2</v>
      </c>
      <c r="L23" s="32">
        <v>120072</v>
      </c>
      <c r="M23" s="19">
        <f t="shared" si="6"/>
        <v>1.826773375718273E-3</v>
      </c>
      <c r="N23" s="19">
        <f t="shared" si="7"/>
        <v>-0.14223870041362166</v>
      </c>
      <c r="O23" s="32">
        <v>104573</v>
      </c>
      <c r="P23" s="19">
        <f t="shared" si="8"/>
        <v>1.5604850499613971E-3</v>
      </c>
      <c r="Q23" s="19">
        <f t="shared" si="9"/>
        <v>-0.12908088480245186</v>
      </c>
      <c r="R23" s="32">
        <v>124688</v>
      </c>
      <c r="S23" s="19">
        <f t="shared" si="10"/>
        <v>1.8554922879762484E-3</v>
      </c>
      <c r="T23" s="19">
        <f t="shared" si="11"/>
        <v>0.19235366681648228</v>
      </c>
      <c r="U23" s="32">
        <v>103102</v>
      </c>
      <c r="V23" s="19">
        <f t="shared" si="12"/>
        <v>1.504026518901286E-3</v>
      </c>
      <c r="W23" s="19">
        <f t="shared" si="13"/>
        <v>-0.17312010778904144</v>
      </c>
      <c r="X23" s="32">
        <v>100351</v>
      </c>
      <c r="Y23" s="19">
        <f t="shared" si="14"/>
        <v>1.398601242661894E-3</v>
      </c>
      <c r="Z23" s="19">
        <f t="shared" si="15"/>
        <v>-2.6682314601074664E-2</v>
      </c>
      <c r="AA23" s="32">
        <v>122740</v>
      </c>
      <c r="AB23" s="19">
        <f t="shared" si="16"/>
        <v>1.6325195988805975E-3</v>
      </c>
      <c r="AC23" s="19">
        <f t="shared" si="17"/>
        <v>0.22310689479925461</v>
      </c>
      <c r="AD23" s="32">
        <v>128500</v>
      </c>
      <c r="AE23" s="19">
        <f t="shared" si="18"/>
        <v>1.6207176194556543E-3</v>
      </c>
      <c r="AF23" s="19">
        <f t="shared" si="19"/>
        <v>4.6928466677529736E-2</v>
      </c>
      <c r="AG23" s="32">
        <f t="shared" si="20"/>
        <v>5760</v>
      </c>
      <c r="AH23" s="19">
        <f t="shared" si="21"/>
        <v>-8.0530335080078608E-3</v>
      </c>
      <c r="AI23" s="19">
        <f t="shared" si="22"/>
        <v>3.0572308481971001E-2</v>
      </c>
      <c r="AJ23" s="32">
        <f t="shared" si="23"/>
        <v>3812</v>
      </c>
      <c r="AK23" s="19">
        <f t="shared" si="24"/>
        <v>-0.18075115874301087</v>
      </c>
      <c r="AL23" s="28">
        <f t="shared" si="25"/>
        <v>-28351</v>
      </c>
    </row>
    <row r="24" spans="1:38" x14ac:dyDescent="0.25">
      <c r="A24" s="4" t="s">
        <v>22</v>
      </c>
      <c r="B24" s="32">
        <v>2775603</v>
      </c>
      <c r="C24" s="32">
        <v>3046289</v>
      </c>
      <c r="D24" s="19">
        <f t="shared" si="0"/>
        <v>5.3174607815559216E-2</v>
      </c>
      <c r="E24" s="19">
        <f t="shared" si="1"/>
        <v>9.7523312952176519E-2</v>
      </c>
      <c r="F24" s="32">
        <v>3139254</v>
      </c>
      <c r="G24" s="19">
        <f t="shared" si="2"/>
        <v>5.1222510104572599E-2</v>
      </c>
      <c r="H24" s="19">
        <f t="shared" si="3"/>
        <v>3.0517459111725775E-2</v>
      </c>
      <c r="I24" s="32">
        <v>3416687</v>
      </c>
      <c r="J24" s="19">
        <f t="shared" si="4"/>
        <v>5.2343451129449797E-2</v>
      </c>
      <c r="K24" s="19">
        <f t="shared" si="5"/>
        <v>8.8375454805504752E-2</v>
      </c>
      <c r="L24" s="32">
        <v>3359741</v>
      </c>
      <c r="M24" s="19">
        <f t="shared" si="6"/>
        <v>5.111504270861722E-2</v>
      </c>
      <c r="N24" s="19">
        <f t="shared" si="7"/>
        <v>-1.6667022762108439E-2</v>
      </c>
      <c r="O24" s="32">
        <v>3433145</v>
      </c>
      <c r="P24" s="19">
        <f t="shared" si="8"/>
        <v>5.1230924300246915E-2</v>
      </c>
      <c r="Q24" s="19">
        <f t="shared" si="9"/>
        <v>2.1848112696782281E-2</v>
      </c>
      <c r="R24" s="32">
        <v>3573167</v>
      </c>
      <c r="S24" s="19">
        <f t="shared" si="10"/>
        <v>5.3172589280052834E-2</v>
      </c>
      <c r="T24" s="19">
        <f t="shared" si="11"/>
        <v>4.0785344050426067E-2</v>
      </c>
      <c r="U24" s="32">
        <v>3741687</v>
      </c>
      <c r="V24" s="19">
        <f t="shared" si="12"/>
        <v>5.4582806089389112E-2</v>
      </c>
      <c r="W24" s="19">
        <f t="shared" si="13"/>
        <v>4.7162643111838883E-2</v>
      </c>
      <c r="X24" s="32">
        <v>3799639</v>
      </c>
      <c r="Y24" s="19">
        <f t="shared" si="14"/>
        <v>5.2955922981002643E-2</v>
      </c>
      <c r="Z24" s="19">
        <f t="shared" si="15"/>
        <v>1.5488200910444941E-2</v>
      </c>
      <c r="AA24" s="32">
        <v>4017092</v>
      </c>
      <c r="AB24" s="19">
        <f t="shared" si="16"/>
        <v>5.3429863292377852E-2</v>
      </c>
      <c r="AC24" s="19">
        <f t="shared" si="17"/>
        <v>5.722991052571047E-2</v>
      </c>
      <c r="AD24" s="32">
        <v>4167470</v>
      </c>
      <c r="AE24" s="19">
        <f t="shared" si="18"/>
        <v>5.2562584105469691E-2</v>
      </c>
      <c r="AF24" s="19">
        <f t="shared" si="19"/>
        <v>3.7434542201174384E-2</v>
      </c>
      <c r="AG24" s="32">
        <f t="shared" si="20"/>
        <v>150378</v>
      </c>
      <c r="AH24" s="19">
        <f t="shared" si="21"/>
        <v>4.1969795760367565E-2</v>
      </c>
      <c r="AI24" s="19">
        <f t="shared" si="22"/>
        <v>0.16632388018807964</v>
      </c>
      <c r="AJ24" s="32">
        <f t="shared" si="23"/>
        <v>594303</v>
      </c>
      <c r="AK24" s="19">
        <f t="shared" si="24"/>
        <v>0.36804813988429858</v>
      </c>
      <c r="AL24" s="28">
        <f t="shared" si="25"/>
        <v>1121181</v>
      </c>
    </row>
    <row r="25" spans="1:38" x14ac:dyDescent="0.25">
      <c r="A25" s="4" t="s">
        <v>23</v>
      </c>
      <c r="B25" s="32">
        <v>2396215</v>
      </c>
      <c r="C25" s="32">
        <v>2605290</v>
      </c>
      <c r="D25" s="19">
        <f t="shared" si="0"/>
        <v>4.5476733821314487E-2</v>
      </c>
      <c r="E25" s="19">
        <f t="shared" si="1"/>
        <v>8.7252187303726914E-2</v>
      </c>
      <c r="F25" s="32">
        <v>2749926</v>
      </c>
      <c r="G25" s="19">
        <f t="shared" si="2"/>
        <v>4.4869931621279099E-2</v>
      </c>
      <c r="H25" s="19">
        <f t="shared" si="3"/>
        <v>5.5516276498969404E-2</v>
      </c>
      <c r="I25" s="32">
        <v>2949264</v>
      </c>
      <c r="J25" s="19">
        <f t="shared" si="4"/>
        <v>4.5182557270199354E-2</v>
      </c>
      <c r="K25" s="19">
        <f t="shared" si="5"/>
        <v>7.2488496054075632E-2</v>
      </c>
      <c r="L25" s="32">
        <v>3214549</v>
      </c>
      <c r="M25" s="19">
        <f t="shared" si="6"/>
        <v>4.8906094078068153E-2</v>
      </c>
      <c r="N25" s="19">
        <f t="shared" si="7"/>
        <v>8.9949560297077513E-2</v>
      </c>
      <c r="O25" s="32">
        <v>3532767</v>
      </c>
      <c r="P25" s="19">
        <f t="shared" si="8"/>
        <v>5.271752831511934E-2</v>
      </c>
      <c r="Q25" s="19">
        <f t="shared" si="9"/>
        <v>9.8993046925089645E-2</v>
      </c>
      <c r="R25" s="32">
        <v>3500516</v>
      </c>
      <c r="S25" s="19">
        <f t="shared" si="10"/>
        <v>5.2091463829217449E-2</v>
      </c>
      <c r="T25" s="19">
        <f t="shared" si="11"/>
        <v>-9.1291047499028385E-3</v>
      </c>
      <c r="U25" s="32">
        <v>3673620</v>
      </c>
      <c r="V25" s="19">
        <f t="shared" si="12"/>
        <v>5.3589861499933486E-2</v>
      </c>
      <c r="W25" s="19">
        <f t="shared" si="13"/>
        <v>4.9450995224704017E-2</v>
      </c>
      <c r="X25" s="32">
        <v>3796681</v>
      </c>
      <c r="Y25" s="19">
        <f t="shared" si="14"/>
        <v>5.2914697059230124E-2</v>
      </c>
      <c r="Z25" s="19">
        <f t="shared" si="15"/>
        <v>3.3498565447705533E-2</v>
      </c>
      <c r="AA25" s="32">
        <v>3927934</v>
      </c>
      <c r="AB25" s="19">
        <f t="shared" si="16"/>
        <v>5.2244005524763409E-2</v>
      </c>
      <c r="AC25" s="19">
        <f t="shared" si="17"/>
        <v>3.4570457723469526E-2</v>
      </c>
      <c r="AD25" s="32">
        <v>4059931</v>
      </c>
      <c r="AE25" s="19">
        <f t="shared" si="18"/>
        <v>5.1206238953106727E-2</v>
      </c>
      <c r="AF25" s="19">
        <f t="shared" si="19"/>
        <v>3.3604688877155266E-2</v>
      </c>
      <c r="AG25" s="32">
        <f t="shared" si="20"/>
        <v>131997</v>
      </c>
      <c r="AH25" s="19">
        <f t="shared" si="21"/>
        <v>5.461951696020706E-2</v>
      </c>
      <c r="AI25" s="19">
        <f t="shared" si="22"/>
        <v>0.15980929668654564</v>
      </c>
      <c r="AJ25" s="32">
        <f t="shared" si="23"/>
        <v>559415</v>
      </c>
      <c r="AK25" s="19">
        <f t="shared" si="24"/>
        <v>0.55834129789773879</v>
      </c>
      <c r="AL25" s="28">
        <f t="shared" si="25"/>
        <v>1454641</v>
      </c>
    </row>
    <row r="26" spans="1:38" x14ac:dyDescent="0.25">
      <c r="A26" s="4" t="s">
        <v>24</v>
      </c>
      <c r="B26" s="32">
        <v>1691493</v>
      </c>
      <c r="C26" s="32">
        <v>1863341</v>
      </c>
      <c r="D26" s="19">
        <f t="shared" si="0"/>
        <v>3.2525616217519718E-2</v>
      </c>
      <c r="E26" s="19">
        <f t="shared" si="1"/>
        <v>0.10159545442990305</v>
      </c>
      <c r="F26" s="32">
        <v>2031479</v>
      </c>
      <c r="G26" s="19">
        <f t="shared" si="2"/>
        <v>3.3147191531722832E-2</v>
      </c>
      <c r="H26" s="19">
        <f t="shared" si="3"/>
        <v>9.0234691342057097E-2</v>
      </c>
      <c r="I26" s="32">
        <v>2161520</v>
      </c>
      <c r="J26" s="19">
        <f t="shared" si="4"/>
        <v>3.3114363851686833E-2</v>
      </c>
      <c r="K26" s="19">
        <f t="shared" si="5"/>
        <v>6.4012967891865974E-2</v>
      </c>
      <c r="L26" s="32">
        <v>2219505</v>
      </c>
      <c r="M26" s="19">
        <f t="shared" si="6"/>
        <v>3.376751150371099E-2</v>
      </c>
      <c r="N26" s="19">
        <f t="shared" si="7"/>
        <v>2.6826029830859764E-2</v>
      </c>
      <c r="O26" s="32">
        <v>2267080</v>
      </c>
      <c r="P26" s="19">
        <f t="shared" si="8"/>
        <v>3.383038114108311E-2</v>
      </c>
      <c r="Q26" s="19">
        <f t="shared" si="9"/>
        <v>2.1434959596847044E-2</v>
      </c>
      <c r="R26" s="32">
        <v>2242864</v>
      </c>
      <c r="S26" s="19">
        <f t="shared" si="10"/>
        <v>3.337624193971802E-2</v>
      </c>
      <c r="T26" s="19">
        <f t="shared" si="11"/>
        <v>-1.0681581593944634E-2</v>
      </c>
      <c r="U26" s="32">
        <v>2334031</v>
      </c>
      <c r="V26" s="19">
        <f t="shared" si="12"/>
        <v>3.4048267928242781E-2</v>
      </c>
      <c r="W26" s="19">
        <f t="shared" si="13"/>
        <v>4.0647582733505015E-2</v>
      </c>
      <c r="X26" s="32">
        <v>2468498</v>
      </c>
      <c r="Y26" s="19">
        <f t="shared" si="14"/>
        <v>3.4403686762547458E-2</v>
      </c>
      <c r="Z26" s="19">
        <f t="shared" si="15"/>
        <v>5.7611488450667533E-2</v>
      </c>
      <c r="AA26" s="32">
        <v>2662045</v>
      </c>
      <c r="AB26" s="19">
        <f t="shared" si="16"/>
        <v>3.5406881502379826E-2</v>
      </c>
      <c r="AC26" s="19">
        <f t="shared" si="17"/>
        <v>7.8406788257474783E-2</v>
      </c>
      <c r="AD26" s="32">
        <v>2781359</v>
      </c>
      <c r="AE26" s="19">
        <f t="shared" si="18"/>
        <v>3.5080136477288401E-2</v>
      </c>
      <c r="AF26" s="19">
        <f t="shared" si="19"/>
        <v>4.482042940671551E-2</v>
      </c>
      <c r="AG26" s="32">
        <f t="shared" si="20"/>
        <v>119314</v>
      </c>
      <c r="AH26" s="19">
        <f t="shared" si="21"/>
        <v>5.1490881034595107E-2</v>
      </c>
      <c r="AI26" s="19">
        <f t="shared" si="22"/>
        <v>0.24009257806090784</v>
      </c>
      <c r="AJ26" s="32">
        <f t="shared" si="23"/>
        <v>538495</v>
      </c>
      <c r="AK26" s="19">
        <f t="shared" si="24"/>
        <v>0.49267310706950579</v>
      </c>
      <c r="AL26" s="28">
        <f t="shared" si="25"/>
        <v>918018</v>
      </c>
    </row>
    <row r="27" spans="1:38" x14ac:dyDescent="0.25">
      <c r="A27" s="4" t="s">
        <v>25</v>
      </c>
      <c r="B27" s="32">
        <v>724319</v>
      </c>
      <c r="C27" s="32">
        <v>787190</v>
      </c>
      <c r="D27" s="19">
        <f t="shared" si="0"/>
        <v>1.3740823515539747E-2</v>
      </c>
      <c r="E27" s="19">
        <f t="shared" si="1"/>
        <v>8.6800152971273706E-2</v>
      </c>
      <c r="F27" s="32">
        <v>831754</v>
      </c>
      <c r="G27" s="19">
        <f t="shared" si="2"/>
        <v>1.3571545236390134E-2</v>
      </c>
      <c r="H27" s="19">
        <f t="shared" si="3"/>
        <v>5.661149150776814E-2</v>
      </c>
      <c r="I27" s="32">
        <v>898741</v>
      </c>
      <c r="J27" s="19">
        <f t="shared" si="4"/>
        <v>1.3768661165489506E-2</v>
      </c>
      <c r="K27" s="19">
        <f t="shared" si="5"/>
        <v>8.0537033786432052E-2</v>
      </c>
      <c r="L27" s="32">
        <v>864938</v>
      </c>
      <c r="M27" s="19">
        <f t="shared" si="6"/>
        <v>1.3159152092469616E-2</v>
      </c>
      <c r="N27" s="19">
        <f t="shared" si="7"/>
        <v>-3.7611503202813715E-2</v>
      </c>
      <c r="O27" s="32">
        <v>901404</v>
      </c>
      <c r="P27" s="19">
        <f t="shared" si="8"/>
        <v>1.3451153414126048E-2</v>
      </c>
      <c r="Q27" s="19">
        <f t="shared" si="9"/>
        <v>4.2160247324085659E-2</v>
      </c>
      <c r="R27" s="32">
        <v>919257</v>
      </c>
      <c r="S27" s="19">
        <f t="shared" si="10"/>
        <v>1.3679538320994659E-2</v>
      </c>
      <c r="T27" s="19">
        <f t="shared" si="11"/>
        <v>1.9805769665987724E-2</v>
      </c>
      <c r="U27" s="32">
        <v>928999</v>
      </c>
      <c r="V27" s="19">
        <f t="shared" si="12"/>
        <v>1.3552008031199936E-2</v>
      </c>
      <c r="W27" s="19">
        <f t="shared" si="13"/>
        <v>1.0597689220751107E-2</v>
      </c>
      <c r="X27" s="32">
        <v>961040</v>
      </c>
      <c r="Y27" s="19">
        <f t="shared" si="14"/>
        <v>1.3394104077167009E-2</v>
      </c>
      <c r="Z27" s="19">
        <f t="shared" si="15"/>
        <v>3.4489811076222905E-2</v>
      </c>
      <c r="AA27" s="32">
        <v>968784</v>
      </c>
      <c r="AB27" s="19">
        <f t="shared" si="16"/>
        <v>1.2885439686181692E-2</v>
      </c>
      <c r="AC27" s="19">
        <f t="shared" si="17"/>
        <v>8.0579372346624486E-3</v>
      </c>
      <c r="AD27" s="32">
        <v>999660</v>
      </c>
      <c r="AE27" s="19">
        <f t="shared" si="18"/>
        <v>1.2608300198171513E-2</v>
      </c>
      <c r="AF27" s="19">
        <f t="shared" si="19"/>
        <v>3.1870881434870928E-2</v>
      </c>
      <c r="AG27" s="32">
        <f t="shared" si="20"/>
        <v>30876</v>
      </c>
      <c r="AH27" s="19">
        <f t="shared" si="21"/>
        <v>3.3331951101924093E-2</v>
      </c>
      <c r="AI27" s="19">
        <f t="shared" si="22"/>
        <v>8.7465202875800785E-2</v>
      </c>
      <c r="AJ27" s="32">
        <f t="shared" si="23"/>
        <v>80403</v>
      </c>
      <c r="AK27" s="19">
        <f t="shared" si="24"/>
        <v>0.2699094246624068</v>
      </c>
      <c r="AL27" s="28">
        <f t="shared" si="25"/>
        <v>212470</v>
      </c>
    </row>
    <row r="28" spans="1:38" x14ac:dyDescent="0.25">
      <c r="A28" s="4" t="s">
        <v>26</v>
      </c>
      <c r="B28" s="32">
        <v>425439</v>
      </c>
      <c r="C28" s="32">
        <v>435382</v>
      </c>
      <c r="D28" s="19">
        <f t="shared" si="0"/>
        <v>7.5998262475929909E-3</v>
      </c>
      <c r="E28" s="19">
        <f t="shared" si="1"/>
        <v>2.3371153091277481E-2</v>
      </c>
      <c r="F28" s="32">
        <v>443625</v>
      </c>
      <c r="G28" s="19">
        <f t="shared" si="2"/>
        <v>7.2385305697280364E-3</v>
      </c>
      <c r="H28" s="19">
        <f t="shared" si="3"/>
        <v>1.8932799242963649E-2</v>
      </c>
      <c r="I28" s="32">
        <v>460962</v>
      </c>
      <c r="J28" s="19">
        <f t="shared" si="4"/>
        <v>7.0619117055596365E-3</v>
      </c>
      <c r="K28" s="19">
        <f t="shared" si="5"/>
        <v>3.9080304311073545E-2</v>
      </c>
      <c r="L28" s="32">
        <v>476078</v>
      </c>
      <c r="M28" s="19">
        <f t="shared" si="6"/>
        <v>7.243042634129556E-3</v>
      </c>
      <c r="N28" s="19">
        <f t="shared" si="7"/>
        <v>3.2792290904673269E-2</v>
      </c>
      <c r="O28" s="32">
        <v>416772</v>
      </c>
      <c r="P28" s="19">
        <f t="shared" si="8"/>
        <v>6.2192580804080536E-3</v>
      </c>
      <c r="Q28" s="19">
        <f t="shared" si="9"/>
        <v>-0.12457202391204802</v>
      </c>
      <c r="R28" s="32">
        <v>410543</v>
      </c>
      <c r="S28" s="19">
        <f t="shared" si="10"/>
        <v>6.1093238353541069E-3</v>
      </c>
      <c r="T28" s="19">
        <f t="shared" si="11"/>
        <v>-1.4945821696275181E-2</v>
      </c>
      <c r="U28" s="32">
        <v>408232</v>
      </c>
      <c r="V28" s="19">
        <f t="shared" si="12"/>
        <v>5.9551876187087524E-3</v>
      </c>
      <c r="W28" s="19">
        <f t="shared" si="13"/>
        <v>-5.6291302007341493E-3</v>
      </c>
      <c r="X28" s="32">
        <v>454983</v>
      </c>
      <c r="Y28" s="19">
        <f t="shared" si="14"/>
        <v>6.3411404887847309E-3</v>
      </c>
      <c r="Z28" s="19">
        <f t="shared" si="15"/>
        <v>0.11452066472006114</v>
      </c>
      <c r="AA28" s="32">
        <v>479122</v>
      </c>
      <c r="AB28" s="19">
        <f t="shared" si="16"/>
        <v>6.3726255112829533E-3</v>
      </c>
      <c r="AC28" s="19">
        <f t="shared" si="17"/>
        <v>5.3054729517366582E-2</v>
      </c>
      <c r="AD28" s="32">
        <v>479431</v>
      </c>
      <c r="AE28" s="19">
        <f t="shared" si="18"/>
        <v>6.0468659067178503E-3</v>
      </c>
      <c r="AF28" s="19">
        <f t="shared" si="19"/>
        <v>6.4492968388009733E-4</v>
      </c>
      <c r="AG28" s="32">
        <f t="shared" si="20"/>
        <v>309</v>
      </c>
      <c r="AH28" s="19">
        <f t="shared" si="21"/>
        <v>1.3724989566223842E-2</v>
      </c>
      <c r="AI28" s="19">
        <f t="shared" si="22"/>
        <v>0.16779728311041717</v>
      </c>
      <c r="AJ28" s="32">
        <f t="shared" si="23"/>
        <v>68888</v>
      </c>
      <c r="AK28" s="19">
        <f t="shared" si="24"/>
        <v>0.10117322259533008</v>
      </c>
      <c r="AL28" s="28">
        <f t="shared" si="25"/>
        <v>44049</v>
      </c>
    </row>
    <row r="29" spans="1:38" x14ac:dyDescent="0.25">
      <c r="A29" s="4" t="s">
        <v>27</v>
      </c>
      <c r="B29" s="32">
        <v>976250</v>
      </c>
      <c r="C29" s="32">
        <v>1023460</v>
      </c>
      <c r="D29" s="19">
        <f t="shared" si="0"/>
        <v>1.7865043045788578E-2</v>
      </c>
      <c r="E29" s="19">
        <f t="shared" si="1"/>
        <v>4.8358514724711907E-2</v>
      </c>
      <c r="F29" s="32">
        <v>1087432</v>
      </c>
      <c r="G29" s="19">
        <f t="shared" si="2"/>
        <v>1.774338636122964E-2</v>
      </c>
      <c r="H29" s="19">
        <f t="shared" si="3"/>
        <v>6.250561819709613E-2</v>
      </c>
      <c r="I29" s="32">
        <v>1121330</v>
      </c>
      <c r="J29" s="19">
        <f t="shared" si="4"/>
        <v>1.7178712025709683E-2</v>
      </c>
      <c r="K29" s="19">
        <f t="shared" si="5"/>
        <v>3.1172523891149054E-2</v>
      </c>
      <c r="L29" s="32">
        <v>1098287</v>
      </c>
      <c r="M29" s="19">
        <f t="shared" si="6"/>
        <v>1.670931982891511E-2</v>
      </c>
      <c r="N29" s="19">
        <f t="shared" si="7"/>
        <v>-2.054970436891905E-2</v>
      </c>
      <c r="O29" s="32">
        <v>1074632</v>
      </c>
      <c r="P29" s="19">
        <f t="shared" si="8"/>
        <v>1.6036139062761096E-2</v>
      </c>
      <c r="Q29" s="19">
        <f t="shared" si="9"/>
        <v>-2.1538086128671287E-2</v>
      </c>
      <c r="R29" s="32">
        <v>1050665</v>
      </c>
      <c r="S29" s="19">
        <f t="shared" si="10"/>
        <v>1.5635031476537959E-2</v>
      </c>
      <c r="T29" s="19">
        <f t="shared" si="11"/>
        <v>-2.2302518443522993E-2</v>
      </c>
      <c r="U29" s="32">
        <v>1074115</v>
      </c>
      <c r="V29" s="19">
        <f t="shared" si="12"/>
        <v>1.5668924408349546E-2</v>
      </c>
      <c r="W29" s="19">
        <f t="shared" si="13"/>
        <v>2.2319197841367135E-2</v>
      </c>
      <c r="X29" s="32">
        <v>1119296</v>
      </c>
      <c r="Y29" s="19">
        <f t="shared" si="14"/>
        <v>1.5599732703276373E-2</v>
      </c>
      <c r="Z29" s="19">
        <f t="shared" si="15"/>
        <v>4.2063466202408493E-2</v>
      </c>
      <c r="AA29" s="32">
        <v>1149385</v>
      </c>
      <c r="AB29" s="19">
        <f t="shared" si="16"/>
        <v>1.5287547166036952E-2</v>
      </c>
      <c r="AC29" s="19">
        <f t="shared" si="17"/>
        <v>2.688207587626508E-2</v>
      </c>
      <c r="AD29" s="32">
        <v>1221714</v>
      </c>
      <c r="AE29" s="19">
        <f t="shared" si="18"/>
        <v>1.5408975920121753E-2</v>
      </c>
      <c r="AF29" s="19">
        <f t="shared" si="19"/>
        <v>6.2928435641669236E-2</v>
      </c>
      <c r="AG29" s="32">
        <f t="shared" si="20"/>
        <v>72329</v>
      </c>
      <c r="AH29" s="19">
        <f t="shared" si="21"/>
        <v>2.3183952343355373E-2</v>
      </c>
      <c r="AI29" s="19">
        <f t="shared" si="22"/>
        <v>0.16280070241228176</v>
      </c>
      <c r="AJ29" s="32">
        <f t="shared" si="23"/>
        <v>171049</v>
      </c>
      <c r="AK29" s="19">
        <f t="shared" si="24"/>
        <v>0.1937095734078518</v>
      </c>
      <c r="AL29" s="28">
        <f t="shared" si="25"/>
        <v>198254</v>
      </c>
    </row>
    <row r="30" spans="1:38" x14ac:dyDescent="0.25">
      <c r="A30" s="4" t="s">
        <v>28</v>
      </c>
      <c r="B30" s="32">
        <v>198408</v>
      </c>
      <c r="C30" s="32">
        <v>196351</v>
      </c>
      <c r="D30" s="19">
        <f t="shared" si="0"/>
        <v>3.4274119819862358E-3</v>
      </c>
      <c r="E30" s="19">
        <f t="shared" si="1"/>
        <v>-1.0367525503003912E-2</v>
      </c>
      <c r="F30" s="32">
        <v>207827</v>
      </c>
      <c r="G30" s="19">
        <f t="shared" si="2"/>
        <v>3.3910669883682586E-3</v>
      </c>
      <c r="H30" s="19">
        <f t="shared" si="3"/>
        <v>5.8446353723688699E-2</v>
      </c>
      <c r="I30" s="32">
        <v>195267</v>
      </c>
      <c r="J30" s="19">
        <f t="shared" si="4"/>
        <v>2.9914793692528093E-3</v>
      </c>
      <c r="K30" s="19">
        <f t="shared" si="5"/>
        <v>-6.0434880934623507E-2</v>
      </c>
      <c r="L30" s="32">
        <v>196721</v>
      </c>
      <c r="M30" s="19">
        <f t="shared" si="6"/>
        <v>2.9929099643936506E-3</v>
      </c>
      <c r="N30" s="19">
        <f t="shared" si="7"/>
        <v>7.4462146701695627E-3</v>
      </c>
      <c r="O30" s="32">
        <v>185996</v>
      </c>
      <c r="P30" s="19">
        <f t="shared" si="8"/>
        <v>2.7755154519103404E-3</v>
      </c>
      <c r="Q30" s="19">
        <f t="shared" si="9"/>
        <v>-5.4518836321490842E-2</v>
      </c>
      <c r="R30" s="32">
        <v>181127</v>
      </c>
      <c r="S30" s="19">
        <f t="shared" si="10"/>
        <v>2.6953656458061238E-3</v>
      </c>
      <c r="T30" s="19">
        <f t="shared" si="11"/>
        <v>-2.6177982322200477E-2</v>
      </c>
      <c r="U30" s="32">
        <v>181680</v>
      </c>
      <c r="V30" s="19">
        <f t="shared" si="12"/>
        <v>2.6503029810671535E-3</v>
      </c>
      <c r="W30" s="19">
        <f t="shared" si="13"/>
        <v>3.0531063839184659E-3</v>
      </c>
      <c r="X30" s="32">
        <v>195125</v>
      </c>
      <c r="Y30" s="19">
        <f t="shared" si="14"/>
        <v>2.7194753163835143E-3</v>
      </c>
      <c r="Z30" s="19">
        <f t="shared" si="15"/>
        <v>7.4003742844561862E-2</v>
      </c>
      <c r="AA30" s="32">
        <v>229206</v>
      </c>
      <c r="AB30" s="19">
        <f t="shared" si="16"/>
        <v>3.0485847089866893E-3</v>
      </c>
      <c r="AC30" s="19">
        <f t="shared" si="17"/>
        <v>0.17466239590006405</v>
      </c>
      <c r="AD30" s="32">
        <v>230099</v>
      </c>
      <c r="AE30" s="19">
        <f t="shared" si="18"/>
        <v>2.9021439962577944E-3</v>
      </c>
      <c r="AF30" s="19">
        <f t="shared" si="19"/>
        <v>3.8960585674022493E-3</v>
      </c>
      <c r="AG30" s="32">
        <f t="shared" si="20"/>
        <v>893</v>
      </c>
      <c r="AH30" s="19">
        <f t="shared" si="21"/>
        <v>1.7000864700848616E-2</v>
      </c>
      <c r="AI30" s="19">
        <f t="shared" si="22"/>
        <v>0.27037382609991883</v>
      </c>
      <c r="AJ30" s="32">
        <f t="shared" si="23"/>
        <v>48972</v>
      </c>
      <c r="AK30" s="19">
        <f t="shared" si="24"/>
        <v>0.17187587534568197</v>
      </c>
      <c r="AL30" s="28">
        <f t="shared" si="25"/>
        <v>33748</v>
      </c>
    </row>
    <row r="31" spans="1:38" x14ac:dyDescent="0.25">
      <c r="A31" s="4" t="s">
        <v>29</v>
      </c>
      <c r="B31" s="32">
        <v>392446</v>
      </c>
      <c r="C31" s="32">
        <v>411458</v>
      </c>
      <c r="D31" s="19">
        <f t="shared" si="0"/>
        <v>7.1822200003264182E-3</v>
      </c>
      <c r="E31" s="19">
        <f t="shared" si="1"/>
        <v>4.8444881588804577E-2</v>
      </c>
      <c r="F31" s="32">
        <v>400660</v>
      </c>
      <c r="G31" s="19">
        <f t="shared" si="2"/>
        <v>6.5374802097880758E-3</v>
      </c>
      <c r="H31" s="19">
        <f t="shared" si="3"/>
        <v>-2.6243261766693077E-2</v>
      </c>
      <c r="I31" s="32">
        <v>412756</v>
      </c>
      <c r="J31" s="19">
        <f t="shared" si="4"/>
        <v>6.3233985186196984E-3</v>
      </c>
      <c r="K31" s="19">
        <f t="shared" si="5"/>
        <v>3.0190186192781909E-2</v>
      </c>
      <c r="L31" s="32">
        <v>438303</v>
      </c>
      <c r="M31" s="19">
        <f t="shared" si="6"/>
        <v>6.6683344234912904E-3</v>
      </c>
      <c r="N31" s="19">
        <f t="shared" si="7"/>
        <v>6.1893709600829544E-2</v>
      </c>
      <c r="O31" s="32">
        <v>444917</v>
      </c>
      <c r="P31" s="19">
        <f t="shared" si="8"/>
        <v>6.6392503511774068E-3</v>
      </c>
      <c r="Q31" s="19">
        <f t="shared" si="9"/>
        <v>1.5090017636201441E-2</v>
      </c>
      <c r="R31" s="32">
        <v>454744</v>
      </c>
      <c r="S31" s="19">
        <f t="shared" si="10"/>
        <v>6.767082517992678E-3</v>
      </c>
      <c r="T31" s="19">
        <f t="shared" si="11"/>
        <v>2.2087265714728816E-2</v>
      </c>
      <c r="U31" s="32">
        <v>464664</v>
      </c>
      <c r="V31" s="19">
        <f t="shared" si="12"/>
        <v>6.7784037009829797E-3</v>
      </c>
      <c r="W31" s="19">
        <f t="shared" si="13"/>
        <v>2.18144714388755E-2</v>
      </c>
      <c r="X31" s="32">
        <v>481383</v>
      </c>
      <c r="Y31" s="19">
        <f t="shared" si="14"/>
        <v>6.7090797500404626E-3</v>
      </c>
      <c r="Z31" s="19">
        <f t="shared" si="15"/>
        <v>3.5980837766644284E-2</v>
      </c>
      <c r="AA31" s="32">
        <v>513581</v>
      </c>
      <c r="AB31" s="19">
        <f t="shared" si="16"/>
        <v>6.8309519970074645E-3</v>
      </c>
      <c r="AC31" s="19">
        <f t="shared" si="17"/>
        <v>6.688645008236685E-2</v>
      </c>
      <c r="AD31" s="32">
        <v>535911</v>
      </c>
      <c r="AE31" s="19">
        <f t="shared" si="18"/>
        <v>6.7592249039696434E-3</v>
      </c>
      <c r="AF31" s="19">
        <f t="shared" si="19"/>
        <v>4.3479022783163707E-2</v>
      </c>
      <c r="AG31" s="32">
        <f t="shared" si="20"/>
        <v>22330</v>
      </c>
      <c r="AH31" s="19">
        <f t="shared" si="21"/>
        <v>3.1962358103770357E-2</v>
      </c>
      <c r="AI31" s="19">
        <f t="shared" si="22"/>
        <v>0.17848943581443624</v>
      </c>
      <c r="AJ31" s="32">
        <f t="shared" si="23"/>
        <v>81167</v>
      </c>
      <c r="AK31" s="19">
        <f t="shared" si="24"/>
        <v>0.30246829567051803</v>
      </c>
      <c r="AL31" s="28">
        <f t="shared" si="25"/>
        <v>124453</v>
      </c>
    </row>
    <row r="32" spans="1:38" x14ac:dyDescent="0.25">
      <c r="A32" s="4" t="s">
        <v>30</v>
      </c>
      <c r="B32" s="32">
        <v>196206</v>
      </c>
      <c r="C32" s="32">
        <v>187293</v>
      </c>
      <c r="D32" s="19">
        <f t="shared" si="0"/>
        <v>3.2692997353827996E-3</v>
      </c>
      <c r="E32" s="19">
        <f t="shared" si="1"/>
        <v>-4.5426745359469133E-2</v>
      </c>
      <c r="F32" s="32">
        <v>174247</v>
      </c>
      <c r="G32" s="19">
        <f t="shared" si="2"/>
        <v>2.8431495884663877E-3</v>
      </c>
      <c r="H32" s="19">
        <f t="shared" si="3"/>
        <v>-6.9655566411985503E-2</v>
      </c>
      <c r="I32" s="32">
        <v>165437</v>
      </c>
      <c r="J32" s="19">
        <f t="shared" si="4"/>
        <v>2.5344854604775874E-3</v>
      </c>
      <c r="K32" s="19">
        <f t="shared" si="5"/>
        <v>-5.056041137006663E-2</v>
      </c>
      <c r="L32" s="32">
        <v>153325</v>
      </c>
      <c r="M32" s="19">
        <f t="shared" si="6"/>
        <v>2.3326839548937655E-3</v>
      </c>
      <c r="N32" s="19">
        <f t="shared" si="7"/>
        <v>-7.3212159311399502E-2</v>
      </c>
      <c r="O32" s="32">
        <v>153427</v>
      </c>
      <c r="P32" s="19">
        <f t="shared" si="8"/>
        <v>2.2895062756201627E-3</v>
      </c>
      <c r="Q32" s="19">
        <f t="shared" si="9"/>
        <v>6.6525354638839068E-4</v>
      </c>
      <c r="R32" s="32">
        <v>153571</v>
      </c>
      <c r="S32" s="19">
        <f t="shared" si="10"/>
        <v>2.2853025644552841E-3</v>
      </c>
      <c r="T32" s="19">
        <f t="shared" si="11"/>
        <v>9.3855709881572342E-4</v>
      </c>
      <c r="U32" s="32">
        <v>157528</v>
      </c>
      <c r="V32" s="19">
        <f t="shared" si="12"/>
        <v>2.2979795684805512E-3</v>
      </c>
      <c r="W32" s="19">
        <f t="shared" si="13"/>
        <v>2.5766583534651725E-2</v>
      </c>
      <c r="X32" s="32">
        <v>191155</v>
      </c>
      <c r="Y32" s="19">
        <f t="shared" si="14"/>
        <v>2.6641450562628608E-3</v>
      </c>
      <c r="Z32" s="19">
        <f t="shared" si="15"/>
        <v>0.21346681224925093</v>
      </c>
      <c r="AA32" s="32">
        <v>205761</v>
      </c>
      <c r="AB32" s="19">
        <f t="shared" si="16"/>
        <v>2.7367513865510073E-3</v>
      </c>
      <c r="AC32" s="19">
        <f t="shared" si="17"/>
        <v>7.6409196725170672E-2</v>
      </c>
      <c r="AD32" s="32">
        <v>260074</v>
      </c>
      <c r="AE32" s="19">
        <f t="shared" si="18"/>
        <v>3.2802063358934618E-3</v>
      </c>
      <c r="AF32" s="19">
        <f t="shared" si="19"/>
        <v>0.26396158650084323</v>
      </c>
      <c r="AG32" s="32">
        <f t="shared" si="20"/>
        <v>54313</v>
      </c>
      <c r="AH32" s="19">
        <f t="shared" si="21"/>
        <v>3.423531072022E-2</v>
      </c>
      <c r="AI32" s="19">
        <f t="shared" si="22"/>
        <v>0.69350984235304847</v>
      </c>
      <c r="AJ32" s="32">
        <f t="shared" si="23"/>
        <v>106503</v>
      </c>
      <c r="AK32" s="19">
        <f t="shared" si="24"/>
        <v>0.38859434148633426</v>
      </c>
      <c r="AL32" s="28">
        <f t="shared" si="25"/>
        <v>72781</v>
      </c>
    </row>
    <row r="33" spans="1:38" x14ac:dyDescent="0.25">
      <c r="A33" s="4" t="s">
        <v>31</v>
      </c>
      <c r="B33" s="32">
        <v>310721</v>
      </c>
      <c r="C33" s="32">
        <v>309144</v>
      </c>
      <c r="D33" s="19">
        <f t="shared" si="0"/>
        <v>5.3962742729049143E-3</v>
      </c>
      <c r="E33" s="19">
        <f t="shared" si="1"/>
        <v>-5.0752926258604983E-3</v>
      </c>
      <c r="F33" s="32">
        <v>311455</v>
      </c>
      <c r="G33" s="19">
        <f t="shared" si="2"/>
        <v>5.081942042478773E-3</v>
      </c>
      <c r="H33" s="19">
        <f t="shared" si="3"/>
        <v>7.4754806821416553E-3</v>
      </c>
      <c r="I33" s="32">
        <v>359839</v>
      </c>
      <c r="J33" s="19">
        <f t="shared" si="4"/>
        <v>5.5127130787719462E-3</v>
      </c>
      <c r="K33" s="19">
        <f t="shared" si="5"/>
        <v>0.15534828466391615</v>
      </c>
      <c r="L33" s="32">
        <v>366337</v>
      </c>
      <c r="M33" s="19">
        <f t="shared" si="6"/>
        <v>5.5734449175536757E-3</v>
      </c>
      <c r="N33" s="19">
        <f t="shared" si="7"/>
        <v>1.8058075972865642E-2</v>
      </c>
      <c r="O33" s="32">
        <v>354296</v>
      </c>
      <c r="P33" s="19">
        <f t="shared" si="8"/>
        <v>5.2869632817373812E-3</v>
      </c>
      <c r="Q33" s="19">
        <f t="shared" si="9"/>
        <v>-3.2868642807032868E-2</v>
      </c>
      <c r="R33" s="32">
        <v>365537</v>
      </c>
      <c r="S33" s="19">
        <f t="shared" si="10"/>
        <v>5.439585882121567E-3</v>
      </c>
      <c r="T33" s="19">
        <f t="shared" si="11"/>
        <v>3.1727707905254365E-2</v>
      </c>
      <c r="U33" s="32">
        <v>357665</v>
      </c>
      <c r="V33" s="19">
        <f t="shared" si="12"/>
        <v>5.2175287082969141E-3</v>
      </c>
      <c r="W33" s="19">
        <f t="shared" si="13"/>
        <v>-2.1535439640857149E-2</v>
      </c>
      <c r="X33" s="32">
        <v>379991</v>
      </c>
      <c r="Y33" s="19">
        <f t="shared" si="14"/>
        <v>5.2959699933267804E-3</v>
      </c>
      <c r="Z33" s="19">
        <f t="shared" si="15"/>
        <v>6.2421539708945518E-2</v>
      </c>
      <c r="AA33" s="32">
        <v>455859</v>
      </c>
      <c r="AB33" s="19">
        <f t="shared" si="16"/>
        <v>6.0632129039116045E-3</v>
      </c>
      <c r="AC33" s="19">
        <f t="shared" si="17"/>
        <v>0.19965736030590198</v>
      </c>
      <c r="AD33" s="32">
        <v>471347</v>
      </c>
      <c r="AE33" s="19">
        <f t="shared" si="18"/>
        <v>5.944905741459644E-3</v>
      </c>
      <c r="AF33" s="19">
        <f t="shared" si="19"/>
        <v>3.3975417837533099E-2</v>
      </c>
      <c r="AG33" s="32">
        <f t="shared" si="20"/>
        <v>15488</v>
      </c>
      <c r="AH33" s="19">
        <f t="shared" si="21"/>
        <v>4.4918449200280791E-2</v>
      </c>
      <c r="AI33" s="19">
        <f t="shared" si="22"/>
        <v>0.28946454120923465</v>
      </c>
      <c r="AJ33" s="32">
        <f t="shared" si="23"/>
        <v>105810</v>
      </c>
      <c r="AK33" s="19">
        <f t="shared" si="24"/>
        <v>0.52468428952203505</v>
      </c>
      <c r="AL33" s="28">
        <f t="shared" si="25"/>
        <v>162203</v>
      </c>
    </row>
    <row r="34" spans="1:38" x14ac:dyDescent="0.25">
      <c r="A34" s="4" t="s">
        <v>32</v>
      </c>
      <c r="B34" s="32">
        <v>909965</v>
      </c>
      <c r="C34" s="32">
        <v>952714</v>
      </c>
      <c r="D34" s="19">
        <f t="shared" si="0"/>
        <v>1.6630133684096514E-2</v>
      </c>
      <c r="E34" s="19">
        <f t="shared" si="1"/>
        <v>4.6978729951151967E-2</v>
      </c>
      <c r="F34" s="32">
        <v>1075872</v>
      </c>
      <c r="G34" s="19">
        <f t="shared" si="2"/>
        <v>1.7554764409387302E-2</v>
      </c>
      <c r="H34" s="19">
        <f t="shared" si="3"/>
        <v>0.1292706940382948</v>
      </c>
      <c r="I34" s="32">
        <v>1141570</v>
      </c>
      <c r="J34" s="19">
        <f t="shared" si="4"/>
        <v>1.7488787678194111E-2</v>
      </c>
      <c r="K34" s="19">
        <f t="shared" si="5"/>
        <v>6.1064885042086792E-2</v>
      </c>
      <c r="L34" s="32">
        <v>1113109</v>
      </c>
      <c r="M34" s="19">
        <f t="shared" si="6"/>
        <v>1.6934821486044967E-2</v>
      </c>
      <c r="N34" s="19">
        <f t="shared" si="7"/>
        <v>-2.4931454050123952E-2</v>
      </c>
      <c r="O34" s="32">
        <v>1173474</v>
      </c>
      <c r="P34" s="19">
        <f t="shared" si="8"/>
        <v>1.7511103568974788E-2</v>
      </c>
      <c r="Q34" s="19">
        <f t="shared" si="9"/>
        <v>5.4230987261804552E-2</v>
      </c>
      <c r="R34" s="32">
        <v>1130474</v>
      </c>
      <c r="S34" s="19">
        <f t="shared" si="10"/>
        <v>1.6822675708630032E-2</v>
      </c>
      <c r="T34" s="19">
        <f t="shared" si="11"/>
        <v>-3.6643334236634129E-2</v>
      </c>
      <c r="U34" s="32">
        <v>1106186</v>
      </c>
      <c r="V34" s="19">
        <f t="shared" si="12"/>
        <v>1.6136768237641732E-2</v>
      </c>
      <c r="W34" s="19">
        <f t="shared" si="13"/>
        <v>-2.1484793104485374E-2</v>
      </c>
      <c r="X34" s="32">
        <v>1158998</v>
      </c>
      <c r="Y34" s="19">
        <f t="shared" si="14"/>
        <v>1.615306317866937E-2</v>
      </c>
      <c r="Z34" s="19">
        <f t="shared" si="15"/>
        <v>4.7742423064475598E-2</v>
      </c>
      <c r="AA34" s="32">
        <v>1271857</v>
      </c>
      <c r="AB34" s="19">
        <f t="shared" si="16"/>
        <v>1.6916502195482158E-2</v>
      </c>
      <c r="AC34" s="19">
        <f t="shared" si="17"/>
        <v>9.7376354402682316E-2</v>
      </c>
      <c r="AD34" s="32">
        <v>1359056</v>
      </c>
      <c r="AE34" s="19">
        <f t="shared" si="18"/>
        <v>1.714121404690213E-2</v>
      </c>
      <c r="AF34" s="19">
        <f t="shared" si="19"/>
        <v>6.8560380608826313E-2</v>
      </c>
      <c r="AG34" s="32">
        <f t="shared" si="20"/>
        <v>87199</v>
      </c>
      <c r="AH34" s="19">
        <f t="shared" si="21"/>
        <v>4.2216487297807893E-2</v>
      </c>
      <c r="AI34" s="19">
        <f t="shared" si="22"/>
        <v>0.20220013905671427</v>
      </c>
      <c r="AJ34" s="32">
        <f t="shared" si="23"/>
        <v>228582</v>
      </c>
      <c r="AK34" s="19">
        <f t="shared" si="24"/>
        <v>0.42650994947067011</v>
      </c>
      <c r="AL34" s="28">
        <f t="shared" si="25"/>
        <v>406342</v>
      </c>
    </row>
    <row r="35" spans="1:38" x14ac:dyDescent="0.25">
      <c r="A35" s="4" t="s">
        <v>33</v>
      </c>
      <c r="B35" s="32">
        <v>427599</v>
      </c>
      <c r="C35" s="32">
        <v>446632</v>
      </c>
      <c r="D35" s="19">
        <f t="shared" si="0"/>
        <v>7.7962010294751567E-3</v>
      </c>
      <c r="E35" s="19">
        <f t="shared" si="1"/>
        <v>4.4511329540059728E-2</v>
      </c>
      <c r="F35" s="32">
        <v>422868</v>
      </c>
      <c r="G35" s="19">
        <f t="shared" si="2"/>
        <v>6.8998432120817256E-3</v>
      </c>
      <c r="H35" s="19">
        <f t="shared" si="3"/>
        <v>-5.320711458202726E-2</v>
      </c>
      <c r="I35" s="32">
        <v>405339</v>
      </c>
      <c r="J35" s="19">
        <f t="shared" si="4"/>
        <v>6.2097704991297279E-3</v>
      </c>
      <c r="K35" s="19">
        <f t="shared" si="5"/>
        <v>-4.145265189137036E-2</v>
      </c>
      <c r="L35" s="32">
        <v>400952</v>
      </c>
      <c r="M35" s="19">
        <f t="shared" si="6"/>
        <v>6.1000769416766024E-3</v>
      </c>
      <c r="N35" s="19">
        <f t="shared" si="7"/>
        <v>-1.0823039480533578E-2</v>
      </c>
      <c r="O35" s="32">
        <v>403776</v>
      </c>
      <c r="P35" s="19">
        <f t="shared" si="8"/>
        <v>6.0253259592171317E-3</v>
      </c>
      <c r="Q35" s="19">
        <f t="shared" si="9"/>
        <v>7.0432370957122046E-3</v>
      </c>
      <c r="R35" s="32">
        <v>412428</v>
      </c>
      <c r="S35" s="19">
        <f t="shared" si="10"/>
        <v>6.1373746739499246E-3</v>
      </c>
      <c r="T35" s="19">
        <f t="shared" si="11"/>
        <v>2.1427722301474085E-2</v>
      </c>
      <c r="U35" s="32">
        <v>390913</v>
      </c>
      <c r="V35" s="19">
        <f t="shared" si="12"/>
        <v>5.7025423229739329E-3</v>
      </c>
      <c r="W35" s="19">
        <f t="shared" si="13"/>
        <v>-5.2166681214660497E-2</v>
      </c>
      <c r="X35" s="32">
        <v>375368</v>
      </c>
      <c r="Y35" s="19">
        <f t="shared" si="14"/>
        <v>5.2315388113273395E-3</v>
      </c>
      <c r="Z35" s="19">
        <f t="shared" si="15"/>
        <v>-3.976588141095333E-2</v>
      </c>
      <c r="AA35" s="32">
        <v>374131</v>
      </c>
      <c r="AB35" s="19">
        <f t="shared" si="16"/>
        <v>4.9761788337037384E-3</v>
      </c>
      <c r="AC35" s="19">
        <f t="shared" si="17"/>
        <v>-3.2954327486626458E-3</v>
      </c>
      <c r="AD35" s="32">
        <v>368118</v>
      </c>
      <c r="AE35" s="19">
        <f t="shared" si="18"/>
        <v>4.6429208454379497E-3</v>
      </c>
      <c r="AF35" s="19">
        <f t="shared" si="19"/>
        <v>-1.6071910640925238E-2</v>
      </c>
      <c r="AG35" s="32">
        <f t="shared" si="20"/>
        <v>-6013</v>
      </c>
      <c r="AH35" s="19">
        <f t="shared" si="21"/>
        <v>-1.4380042303188687E-2</v>
      </c>
      <c r="AI35" s="19">
        <f t="shared" si="22"/>
        <v>-0.1074369344467398</v>
      </c>
      <c r="AJ35" s="32">
        <f t="shared" si="23"/>
        <v>-44310</v>
      </c>
      <c r="AK35" s="19">
        <f t="shared" si="24"/>
        <v>-0.17579125544072077</v>
      </c>
      <c r="AL35" s="28">
        <f t="shared" si="25"/>
        <v>-78514</v>
      </c>
    </row>
    <row r="36" spans="1:38" x14ac:dyDescent="0.25">
      <c r="A36" s="4" t="s">
        <v>34</v>
      </c>
      <c r="B36" s="32">
        <v>4083370</v>
      </c>
      <c r="C36" s="32">
        <v>4303252</v>
      </c>
      <c r="D36" s="19">
        <f t="shared" si="0"/>
        <v>7.5115570923021693E-2</v>
      </c>
      <c r="E36" s="19">
        <f t="shared" si="1"/>
        <v>5.3848169526640982E-2</v>
      </c>
      <c r="F36" s="32">
        <v>4948442</v>
      </c>
      <c r="G36" s="19">
        <f t="shared" si="2"/>
        <v>8.0742628773234473E-2</v>
      </c>
      <c r="H36" s="19">
        <f t="shared" si="3"/>
        <v>0.14993079652318758</v>
      </c>
      <c r="I36" s="32">
        <v>5288932</v>
      </c>
      <c r="J36" s="19">
        <f t="shared" si="4"/>
        <v>8.1026138381708121E-2</v>
      </c>
      <c r="K36" s="19">
        <f t="shared" si="5"/>
        <v>6.880751557763029E-2</v>
      </c>
      <c r="L36" s="32">
        <v>5352978</v>
      </c>
      <c r="M36" s="19">
        <f t="shared" si="6"/>
        <v>8.1440116690033065E-2</v>
      </c>
      <c r="N36" s="19">
        <f t="shared" si="7"/>
        <v>1.2109439107933322E-2</v>
      </c>
      <c r="O36" s="32">
        <v>5519542</v>
      </c>
      <c r="P36" s="19">
        <f t="shared" si="8"/>
        <v>8.2365072950322069E-2</v>
      </c>
      <c r="Q36" s="19">
        <f t="shared" si="9"/>
        <v>3.1116137596679829E-2</v>
      </c>
      <c r="R36" s="32">
        <v>5638584</v>
      </c>
      <c r="S36" s="19">
        <f t="shared" si="10"/>
        <v>8.390822795382287E-2</v>
      </c>
      <c r="T36" s="19">
        <f t="shared" si="11"/>
        <v>2.1567369176645455E-2</v>
      </c>
      <c r="U36" s="32">
        <v>5700230</v>
      </c>
      <c r="V36" s="19">
        <f t="shared" si="12"/>
        <v>8.3153547786043697E-2</v>
      </c>
      <c r="W36" s="19">
        <f t="shared" si="13"/>
        <v>1.0932886696376253E-2</v>
      </c>
      <c r="X36" s="32">
        <v>6075419</v>
      </c>
      <c r="Y36" s="19">
        <f t="shared" si="14"/>
        <v>8.4673681010569712E-2</v>
      </c>
      <c r="Z36" s="19">
        <f t="shared" si="15"/>
        <v>6.5819975685191656E-2</v>
      </c>
      <c r="AA36" s="32">
        <v>6388367</v>
      </c>
      <c r="AB36" s="19">
        <f t="shared" si="16"/>
        <v>8.4969319963679693E-2</v>
      </c>
      <c r="AC36" s="19">
        <f t="shared" si="17"/>
        <v>5.1510521331944351E-2</v>
      </c>
      <c r="AD36" s="32">
        <v>6633547</v>
      </c>
      <c r="AE36" s="19">
        <f t="shared" si="18"/>
        <v>8.3666198462157171E-2</v>
      </c>
      <c r="AF36" s="19">
        <f t="shared" si="19"/>
        <v>3.837913507473819E-2</v>
      </c>
      <c r="AG36" s="32">
        <f t="shared" si="20"/>
        <v>245180</v>
      </c>
      <c r="AH36" s="19">
        <f t="shared" si="21"/>
        <v>5.0402194629696792E-2</v>
      </c>
      <c r="AI36" s="19">
        <f t="shared" si="22"/>
        <v>0.17645618119726514</v>
      </c>
      <c r="AJ36" s="32">
        <f t="shared" si="23"/>
        <v>994963</v>
      </c>
      <c r="AK36" s="19">
        <f t="shared" si="24"/>
        <v>0.54151952988112251</v>
      </c>
      <c r="AL36" s="28">
        <f t="shared" si="25"/>
        <v>2330295</v>
      </c>
    </row>
    <row r="37" spans="1:38" x14ac:dyDescent="0.25">
      <c r="A37" s="4" t="s">
        <v>35</v>
      </c>
      <c r="B37" s="32">
        <v>2012492</v>
      </c>
      <c r="C37" s="32">
        <v>2199367</v>
      </c>
      <c r="D37" s="19">
        <f t="shared" si="0"/>
        <v>3.8391130213674088E-2</v>
      </c>
      <c r="E37" s="19">
        <f t="shared" si="1"/>
        <v>9.285751198017185E-2</v>
      </c>
      <c r="F37" s="32">
        <v>2465260</v>
      </c>
      <c r="G37" s="19">
        <f t="shared" si="2"/>
        <v>4.0225099740383748E-2</v>
      </c>
      <c r="H37" s="19">
        <f t="shared" si="3"/>
        <v>0.12089523940297367</v>
      </c>
      <c r="I37" s="32">
        <v>2668842</v>
      </c>
      <c r="J37" s="19">
        <f t="shared" si="4"/>
        <v>4.0886508128846179E-2</v>
      </c>
      <c r="K37" s="19">
        <f t="shared" si="5"/>
        <v>8.258033635397484E-2</v>
      </c>
      <c r="L37" s="32">
        <v>2681840</v>
      </c>
      <c r="M37" s="19">
        <f t="shared" si="6"/>
        <v>4.0801468368448043E-2</v>
      </c>
      <c r="N37" s="19">
        <f t="shared" si="7"/>
        <v>4.8702770714789409E-3</v>
      </c>
      <c r="O37" s="32">
        <v>2739920</v>
      </c>
      <c r="P37" s="19">
        <f t="shared" si="8"/>
        <v>4.0886310979796232E-2</v>
      </c>
      <c r="Q37" s="19">
        <f t="shared" si="9"/>
        <v>2.1656772961847089E-2</v>
      </c>
      <c r="R37" s="32">
        <v>2814943</v>
      </c>
      <c r="S37" s="19">
        <f t="shared" si="10"/>
        <v>4.1889396153541036E-2</v>
      </c>
      <c r="T37" s="19">
        <f t="shared" si="11"/>
        <v>2.7381456392887384E-2</v>
      </c>
      <c r="U37" s="32">
        <v>2814924</v>
      </c>
      <c r="V37" s="19">
        <f t="shared" si="12"/>
        <v>4.1063416274094426E-2</v>
      </c>
      <c r="W37" s="19">
        <f t="shared" si="13"/>
        <v>-6.7496926225504389E-6</v>
      </c>
      <c r="X37" s="32">
        <v>2937671</v>
      </c>
      <c r="Y37" s="19">
        <f t="shared" si="14"/>
        <v>4.0942594604257143E-2</v>
      </c>
      <c r="Z37" s="19">
        <f t="shared" si="15"/>
        <v>4.3605795396252263E-2</v>
      </c>
      <c r="AA37" s="32">
        <v>3081568</v>
      </c>
      <c r="AB37" s="19">
        <f t="shared" si="16"/>
        <v>4.098680263388696E-2</v>
      </c>
      <c r="AC37" s="19">
        <f t="shared" si="17"/>
        <v>4.8983361309009758E-2</v>
      </c>
      <c r="AD37" s="32">
        <v>3205161</v>
      </c>
      <c r="AE37" s="19">
        <f t="shared" si="18"/>
        <v>4.0425376699549452E-2</v>
      </c>
      <c r="AF37" s="19">
        <f t="shared" si="19"/>
        <v>4.0107179202276244E-2</v>
      </c>
      <c r="AG37" s="32">
        <f t="shared" si="20"/>
        <v>123593</v>
      </c>
      <c r="AH37" s="19">
        <f t="shared" si="21"/>
        <v>4.8293118037824947E-2</v>
      </c>
      <c r="AI37" s="19">
        <f t="shared" si="22"/>
        <v>0.13862376609402038</v>
      </c>
      <c r="AJ37" s="32">
        <f t="shared" si="23"/>
        <v>390218</v>
      </c>
      <c r="AK37" s="19">
        <f t="shared" si="24"/>
        <v>0.45731067166143713</v>
      </c>
      <c r="AL37" s="28">
        <f t="shared" si="25"/>
        <v>1005794</v>
      </c>
    </row>
    <row r="38" spans="1:38" x14ac:dyDescent="0.25">
      <c r="A38" s="4" t="s">
        <v>36</v>
      </c>
      <c r="B38" s="32">
        <v>181736</v>
      </c>
      <c r="C38" s="32">
        <v>186956</v>
      </c>
      <c r="D38" s="19">
        <f t="shared" si="0"/>
        <v>3.2634172196944183E-3</v>
      </c>
      <c r="E38" s="19">
        <f t="shared" si="1"/>
        <v>2.8722982788220275E-2</v>
      </c>
      <c r="F38" s="32">
        <v>204049</v>
      </c>
      <c r="G38" s="19">
        <f t="shared" si="2"/>
        <v>3.329422201684838E-3</v>
      </c>
      <c r="H38" s="19">
        <f t="shared" si="3"/>
        <v>9.1427929566315069E-2</v>
      </c>
      <c r="I38" s="32">
        <v>211057</v>
      </c>
      <c r="J38" s="19">
        <f t="shared" si="4"/>
        <v>3.2333812740319161E-3</v>
      </c>
      <c r="K38" s="19">
        <f t="shared" si="5"/>
        <v>3.4344691716205418E-2</v>
      </c>
      <c r="L38" s="32">
        <v>215642</v>
      </c>
      <c r="M38" s="19">
        <f t="shared" si="6"/>
        <v>3.2807737381457779E-3</v>
      </c>
      <c r="N38" s="19">
        <f t="shared" si="7"/>
        <v>2.1723989254087757E-2</v>
      </c>
      <c r="O38" s="32">
        <v>219115</v>
      </c>
      <c r="P38" s="19">
        <f t="shared" si="8"/>
        <v>3.2697319740496258E-3</v>
      </c>
      <c r="Q38" s="19">
        <f t="shared" si="9"/>
        <v>1.610539690783799E-2</v>
      </c>
      <c r="R38" s="32">
        <v>222032</v>
      </c>
      <c r="S38" s="19">
        <f t="shared" si="10"/>
        <v>3.3040762838760936E-3</v>
      </c>
      <c r="T38" s="19">
        <f t="shared" si="11"/>
        <v>1.3312644045364306E-2</v>
      </c>
      <c r="U38" s="32">
        <v>217926</v>
      </c>
      <c r="V38" s="19">
        <f t="shared" si="12"/>
        <v>3.1790506795026444E-3</v>
      </c>
      <c r="W38" s="19">
        <f t="shared" si="13"/>
        <v>-1.849282986236218E-2</v>
      </c>
      <c r="X38" s="32">
        <v>226572</v>
      </c>
      <c r="Y38" s="19">
        <f t="shared" si="14"/>
        <v>3.1577550871679468E-3</v>
      </c>
      <c r="Z38" s="19">
        <f t="shared" si="15"/>
        <v>3.9674017785853916E-2</v>
      </c>
      <c r="AA38" s="32">
        <v>255942</v>
      </c>
      <c r="AB38" s="19">
        <f t="shared" si="16"/>
        <v>3.4041904120636949E-3</v>
      </c>
      <c r="AC38" s="19">
        <f t="shared" si="17"/>
        <v>0.12962766802605794</v>
      </c>
      <c r="AD38" s="32">
        <v>255534</v>
      </c>
      <c r="AE38" s="19">
        <f t="shared" si="18"/>
        <v>3.2229451842021879E-3</v>
      </c>
      <c r="AF38" s="19">
        <f t="shared" si="19"/>
        <v>-1.5941111658110041E-3</v>
      </c>
      <c r="AG38" s="32">
        <f t="shared" si="20"/>
        <v>-408</v>
      </c>
      <c r="AH38" s="19">
        <f t="shared" si="21"/>
        <v>3.5485237906176949E-2</v>
      </c>
      <c r="AI38" s="19">
        <f t="shared" si="22"/>
        <v>0.150888160265187</v>
      </c>
      <c r="AJ38" s="32">
        <f t="shared" si="23"/>
        <v>33502</v>
      </c>
      <c r="AK38" s="19">
        <f t="shared" si="24"/>
        <v>0.36681358180534457</v>
      </c>
      <c r="AL38" s="28">
        <f t="shared" si="25"/>
        <v>68578</v>
      </c>
    </row>
    <row r="39" spans="1:38" x14ac:dyDescent="0.25">
      <c r="A39" s="4" t="s">
        <v>37</v>
      </c>
      <c r="B39" s="32">
        <v>1881426</v>
      </c>
      <c r="C39" s="32">
        <v>1948462</v>
      </c>
      <c r="D39" s="19">
        <f t="shared" si="0"/>
        <v>3.4011448911616775E-2</v>
      </c>
      <c r="E39" s="19">
        <f t="shared" si="1"/>
        <v>3.5630420755320698E-2</v>
      </c>
      <c r="F39" s="32">
        <v>2051857</v>
      </c>
      <c r="G39" s="19">
        <f t="shared" si="2"/>
        <v>3.3479694830567397E-2</v>
      </c>
      <c r="H39" s="19">
        <f t="shared" si="3"/>
        <v>5.3064930185962055E-2</v>
      </c>
      <c r="I39" s="32">
        <v>2221827</v>
      </c>
      <c r="J39" s="19">
        <f t="shared" si="4"/>
        <v>3.403826367255533E-2</v>
      </c>
      <c r="K39" s="19">
        <f t="shared" si="5"/>
        <v>8.2837156780418905E-2</v>
      </c>
      <c r="L39" s="32">
        <v>2128968</v>
      </c>
      <c r="M39" s="19">
        <f t="shared" si="6"/>
        <v>3.239008311809731E-2</v>
      </c>
      <c r="N39" s="19">
        <f t="shared" si="7"/>
        <v>-4.1793983059887199E-2</v>
      </c>
      <c r="O39" s="32">
        <v>2168267</v>
      </c>
      <c r="P39" s="19">
        <f t="shared" si="8"/>
        <v>3.2355849385832372E-2</v>
      </c>
      <c r="Q39" s="19">
        <f t="shared" si="9"/>
        <v>1.8459178343685767E-2</v>
      </c>
      <c r="R39" s="32">
        <v>2158565</v>
      </c>
      <c r="S39" s="19">
        <f t="shared" si="10"/>
        <v>3.2121781651766414E-2</v>
      </c>
      <c r="T39" s="19">
        <f t="shared" si="11"/>
        <v>-4.4745411888849479E-3</v>
      </c>
      <c r="U39" s="32">
        <v>2152796</v>
      </c>
      <c r="V39" s="19">
        <f t="shared" si="12"/>
        <v>3.1404456497299886E-2</v>
      </c>
      <c r="W39" s="19">
        <f t="shared" si="13"/>
        <v>-2.6726088859960204E-3</v>
      </c>
      <c r="X39" s="32">
        <v>2193019</v>
      </c>
      <c r="Y39" s="19">
        <f t="shared" si="14"/>
        <v>3.0564310256810036E-2</v>
      </c>
      <c r="Z39" s="19">
        <f t="shared" si="15"/>
        <v>1.8684074106417887E-2</v>
      </c>
      <c r="AA39" s="32">
        <v>2299112</v>
      </c>
      <c r="AB39" s="19">
        <f t="shared" si="16"/>
        <v>3.0579643148293697E-2</v>
      </c>
      <c r="AC39" s="19">
        <f t="shared" si="17"/>
        <v>4.8377601835643012E-2</v>
      </c>
      <c r="AD39" s="32">
        <v>2370346</v>
      </c>
      <c r="AE39" s="19">
        <f t="shared" si="18"/>
        <v>2.9896198649075736E-2</v>
      </c>
      <c r="AF39" s="19">
        <f t="shared" si="19"/>
        <v>3.098326658292419E-2</v>
      </c>
      <c r="AG39" s="32">
        <f t="shared" si="20"/>
        <v>71234</v>
      </c>
      <c r="AH39" s="19">
        <f t="shared" si="21"/>
        <v>2.3909549545560436E-2</v>
      </c>
      <c r="AI39" s="19">
        <f t="shared" si="22"/>
        <v>9.8111940108359025E-2</v>
      </c>
      <c r="AJ39" s="32">
        <f t="shared" si="23"/>
        <v>211781</v>
      </c>
      <c r="AK39" s="19">
        <f t="shared" si="24"/>
        <v>0.21652154365853685</v>
      </c>
      <c r="AL39" s="28">
        <f t="shared" si="25"/>
        <v>421884</v>
      </c>
    </row>
    <row r="40" spans="1:38" x14ac:dyDescent="0.25">
      <c r="A40" s="4" t="s">
        <v>38</v>
      </c>
      <c r="B40" s="32">
        <v>347400</v>
      </c>
      <c r="C40" s="32">
        <v>354187</v>
      </c>
      <c r="D40" s="19">
        <f t="shared" si="0"/>
        <v>6.1825239884887723E-3</v>
      </c>
      <c r="E40" s="19">
        <f t="shared" si="1"/>
        <v>1.9536557282671271E-2</v>
      </c>
      <c r="F40" s="32">
        <v>400731</v>
      </c>
      <c r="G40" s="19">
        <f t="shared" si="2"/>
        <v>6.538638701014789E-3</v>
      </c>
      <c r="H40" s="19">
        <f t="shared" si="3"/>
        <v>0.13141080841476396</v>
      </c>
      <c r="I40" s="32">
        <v>444722</v>
      </c>
      <c r="J40" s="19">
        <f t="shared" si="4"/>
        <v>6.8131158262934744E-3</v>
      </c>
      <c r="K40" s="19">
        <f t="shared" si="5"/>
        <v>0.10977688274678025</v>
      </c>
      <c r="L40" s="32">
        <v>437180</v>
      </c>
      <c r="M40" s="19">
        <f t="shared" si="6"/>
        <v>6.6512491204986559E-3</v>
      </c>
      <c r="N40" s="19">
        <f t="shared" si="7"/>
        <v>-1.6958909161228813E-2</v>
      </c>
      <c r="O40" s="32">
        <v>420067</v>
      </c>
      <c r="P40" s="19">
        <f t="shared" si="8"/>
        <v>6.2684275432677095E-3</v>
      </c>
      <c r="Q40" s="19">
        <f t="shared" si="9"/>
        <v>-3.9144059655061986E-2</v>
      </c>
      <c r="R40" s="32">
        <v>419653</v>
      </c>
      <c r="S40" s="19">
        <f t="shared" si="10"/>
        <v>6.2448904876659869E-3</v>
      </c>
      <c r="T40" s="19">
        <f t="shared" si="11"/>
        <v>-9.8555706589663079E-4</v>
      </c>
      <c r="U40" s="32">
        <v>419602</v>
      </c>
      <c r="V40" s="19">
        <f t="shared" si="12"/>
        <v>6.1210503713217731E-3</v>
      </c>
      <c r="W40" s="19">
        <f t="shared" si="13"/>
        <v>-1.2152897751237331E-4</v>
      </c>
      <c r="X40" s="32">
        <v>488559</v>
      </c>
      <c r="Y40" s="19">
        <f t="shared" si="14"/>
        <v>6.8090923310545207E-3</v>
      </c>
      <c r="Z40" s="19">
        <f t="shared" si="15"/>
        <v>0.16433906416079999</v>
      </c>
      <c r="AA40" s="32">
        <v>506458</v>
      </c>
      <c r="AB40" s="19">
        <f t="shared" si="16"/>
        <v>6.7362115936929253E-3</v>
      </c>
      <c r="AC40" s="19">
        <f t="shared" si="17"/>
        <v>3.6636312093319336E-2</v>
      </c>
      <c r="AD40" s="32">
        <v>517358</v>
      </c>
      <c r="AE40" s="19">
        <f t="shared" si="18"/>
        <v>6.5252235499325944E-3</v>
      </c>
      <c r="AF40" s="19">
        <f t="shared" si="19"/>
        <v>2.1522021569409508E-2</v>
      </c>
      <c r="AG40" s="32">
        <f t="shared" si="20"/>
        <v>10900</v>
      </c>
      <c r="AH40" s="19">
        <f t="shared" si="21"/>
        <v>4.2601159140804451E-2</v>
      </c>
      <c r="AI40" s="19">
        <f t="shared" si="22"/>
        <v>0.23282330878130264</v>
      </c>
      <c r="AJ40" s="32">
        <f t="shared" si="23"/>
        <v>97705</v>
      </c>
      <c r="AK40" s="19">
        <f t="shared" si="24"/>
        <v>0.46069166852538346</v>
      </c>
      <c r="AL40" s="28">
        <f t="shared" si="25"/>
        <v>163171</v>
      </c>
    </row>
    <row r="41" spans="1:38" x14ac:dyDescent="0.25">
      <c r="A41" s="4" t="s">
        <v>39</v>
      </c>
      <c r="B41" s="32">
        <v>662924</v>
      </c>
      <c r="C41" s="32">
        <v>707287</v>
      </c>
      <c r="D41" s="19">
        <f t="shared" si="0"/>
        <v>1.2346073809163685E-2</v>
      </c>
      <c r="E41" s="19">
        <f t="shared" si="1"/>
        <v>6.6920189946358857E-2</v>
      </c>
      <c r="F41" s="32">
        <v>696272</v>
      </c>
      <c r="G41" s="19">
        <f t="shared" si="2"/>
        <v>1.1360915540931372E-2</v>
      </c>
      <c r="H41" s="19">
        <f t="shared" si="3"/>
        <v>-1.5573593180703166E-2</v>
      </c>
      <c r="I41" s="32">
        <v>739733</v>
      </c>
      <c r="J41" s="19">
        <f t="shared" si="4"/>
        <v>1.1332667620516977E-2</v>
      </c>
      <c r="K41" s="19">
        <f t="shared" si="5"/>
        <v>6.2419571661649471E-2</v>
      </c>
      <c r="L41" s="32">
        <v>722421</v>
      </c>
      <c r="M41" s="19">
        <f t="shared" si="6"/>
        <v>1.0990900866644768E-2</v>
      </c>
      <c r="N41" s="19">
        <f t="shared" si="7"/>
        <v>-2.3403038663950371E-2</v>
      </c>
      <c r="O41" s="32">
        <v>704764</v>
      </c>
      <c r="P41" s="19">
        <f t="shared" si="8"/>
        <v>1.051680343636497E-2</v>
      </c>
      <c r="Q41" s="19">
        <f t="shared" si="9"/>
        <v>-2.4441426813450882E-2</v>
      </c>
      <c r="R41" s="32">
        <v>705688</v>
      </c>
      <c r="S41" s="19">
        <f t="shared" si="10"/>
        <v>1.0501400629710821E-2</v>
      </c>
      <c r="T41" s="19">
        <f t="shared" si="11"/>
        <v>1.3110771832840497E-3</v>
      </c>
      <c r="U41" s="32">
        <v>719881</v>
      </c>
      <c r="V41" s="19">
        <f t="shared" si="12"/>
        <v>1.0501446280898302E-2</v>
      </c>
      <c r="W41" s="19">
        <f t="shared" si="13"/>
        <v>2.0112287583181235E-2</v>
      </c>
      <c r="X41" s="32">
        <v>759243</v>
      </c>
      <c r="Y41" s="19">
        <f t="shared" si="14"/>
        <v>1.0581640474757046E-2</v>
      </c>
      <c r="Z41" s="19">
        <f t="shared" si="15"/>
        <v>5.4678481582372644E-2</v>
      </c>
      <c r="AA41" s="32">
        <v>780741</v>
      </c>
      <c r="AB41" s="19">
        <f t="shared" si="16"/>
        <v>1.0384348901333197E-2</v>
      </c>
      <c r="AC41" s="19">
        <f t="shared" si="17"/>
        <v>2.8315045380727908E-2</v>
      </c>
      <c r="AD41" s="32">
        <v>820988</v>
      </c>
      <c r="AE41" s="19">
        <f t="shared" si="18"/>
        <v>1.0354783789584893E-2</v>
      </c>
      <c r="AF41" s="19">
        <f t="shared" si="19"/>
        <v>5.1549745690312149E-2</v>
      </c>
      <c r="AG41" s="32">
        <f t="shared" si="20"/>
        <v>40247</v>
      </c>
      <c r="AH41" s="19">
        <f t="shared" si="21"/>
        <v>2.2188834036978189E-2</v>
      </c>
      <c r="AI41" s="19">
        <f t="shared" si="22"/>
        <v>0.16338665245831019</v>
      </c>
      <c r="AJ41" s="32">
        <f t="shared" si="23"/>
        <v>115300</v>
      </c>
      <c r="AK41" s="19">
        <f t="shared" si="24"/>
        <v>0.16075652457913125</v>
      </c>
      <c r="AL41" s="28">
        <f t="shared" si="25"/>
        <v>113701</v>
      </c>
    </row>
    <row r="42" spans="1:38" x14ac:dyDescent="0.25">
      <c r="A42" s="4" t="s">
        <v>40</v>
      </c>
      <c r="B42" s="32">
        <v>2686049</v>
      </c>
      <c r="C42" s="32">
        <v>2797547</v>
      </c>
      <c r="D42" s="19">
        <f t="shared" si="0"/>
        <v>4.8832682838231778E-2</v>
      </c>
      <c r="E42" s="19">
        <f t="shared" si="1"/>
        <v>4.1510039466889845E-2</v>
      </c>
      <c r="F42" s="32">
        <v>3128420</v>
      </c>
      <c r="G42" s="19">
        <f t="shared" si="2"/>
        <v>5.1045734133442849E-2</v>
      </c>
      <c r="H42" s="19">
        <f t="shared" si="3"/>
        <v>0.11827254376780801</v>
      </c>
      <c r="I42" s="32">
        <v>3315363</v>
      </c>
      <c r="J42" s="19">
        <f t="shared" si="4"/>
        <v>5.079117319405789E-2</v>
      </c>
      <c r="K42" s="19">
        <f t="shared" si="5"/>
        <v>5.9756362636730363E-2</v>
      </c>
      <c r="L42" s="32">
        <v>3239240</v>
      </c>
      <c r="M42" s="19">
        <f t="shared" si="6"/>
        <v>4.9281742534159997E-2</v>
      </c>
      <c r="N42" s="19">
        <f t="shared" si="7"/>
        <v>-2.2960683339954026E-2</v>
      </c>
      <c r="O42" s="32">
        <v>3361374</v>
      </c>
      <c r="P42" s="19">
        <f t="shared" si="8"/>
        <v>5.0159925356726316E-2</v>
      </c>
      <c r="Q42" s="19">
        <f t="shared" si="9"/>
        <v>3.7704523283239276E-2</v>
      </c>
      <c r="R42" s="32">
        <v>3328851</v>
      </c>
      <c r="S42" s="19">
        <f t="shared" si="10"/>
        <v>4.9536902976405284E-2</v>
      </c>
      <c r="T42" s="19">
        <f t="shared" si="11"/>
        <v>-9.675507694175061E-3</v>
      </c>
      <c r="U42" s="32">
        <v>3356723</v>
      </c>
      <c r="V42" s="19">
        <f t="shared" si="12"/>
        <v>4.896704630953698E-2</v>
      </c>
      <c r="W42" s="19">
        <f t="shared" si="13"/>
        <v>8.3728589834750795E-3</v>
      </c>
      <c r="X42" s="32">
        <v>3950517</v>
      </c>
      <c r="Y42" s="19">
        <f t="shared" si="14"/>
        <v>5.5058723733265612E-2</v>
      </c>
      <c r="Z42" s="19">
        <f t="shared" si="15"/>
        <v>0.17689693191842162</v>
      </c>
      <c r="AA42" s="32">
        <v>4178978</v>
      </c>
      <c r="AB42" s="19">
        <f t="shared" si="16"/>
        <v>5.5583049440205652E-2</v>
      </c>
      <c r="AC42" s="19">
        <f t="shared" si="17"/>
        <v>5.783065862012491E-2</v>
      </c>
      <c r="AD42" s="32">
        <v>4406037</v>
      </c>
      <c r="AE42" s="19">
        <f t="shared" si="18"/>
        <v>5.5571531500961342E-2</v>
      </c>
      <c r="AF42" s="19">
        <f t="shared" si="19"/>
        <v>5.4333619368180451E-2</v>
      </c>
      <c r="AG42" s="32">
        <f t="shared" si="20"/>
        <v>227059</v>
      </c>
      <c r="AH42" s="19">
        <f t="shared" si="21"/>
        <v>5.2204134701074031E-2</v>
      </c>
      <c r="AI42" s="19">
        <f t="shared" si="22"/>
        <v>0.32359093272723832</v>
      </c>
      <c r="AJ42" s="32">
        <f t="shared" si="23"/>
        <v>1077186</v>
      </c>
      <c r="AK42" s="19">
        <f t="shared" si="24"/>
        <v>0.57496442419019234</v>
      </c>
      <c r="AL42" s="28">
        <f t="shared" si="25"/>
        <v>1608490</v>
      </c>
    </row>
    <row r="43" spans="1:38" x14ac:dyDescent="0.25">
      <c r="A43" s="4" t="s">
        <v>41</v>
      </c>
      <c r="B43" s="32">
        <v>263423</v>
      </c>
      <c r="C43" s="32">
        <v>274425</v>
      </c>
      <c r="D43" s="19">
        <f t="shared" si="0"/>
        <v>4.7902355127123E-3</v>
      </c>
      <c r="E43" s="19">
        <f t="shared" si="1"/>
        <v>4.1765525409702263E-2</v>
      </c>
      <c r="F43" s="32">
        <v>428738</v>
      </c>
      <c r="G43" s="19">
        <f t="shared" si="2"/>
        <v>6.9956226980085866E-3</v>
      </c>
      <c r="H43" s="19">
        <f t="shared" si="3"/>
        <v>0.56231392912453315</v>
      </c>
      <c r="I43" s="32">
        <v>459321</v>
      </c>
      <c r="J43" s="19">
        <f t="shared" si="4"/>
        <v>7.0367716785968426E-3</v>
      </c>
      <c r="K43" s="19">
        <f t="shared" si="5"/>
        <v>7.1332608726075136E-2</v>
      </c>
      <c r="L43" s="32">
        <v>495366</v>
      </c>
      <c r="M43" s="19">
        <f t="shared" si="6"/>
        <v>7.5364899396700149E-3</v>
      </c>
      <c r="N43" s="19">
        <f t="shared" si="7"/>
        <v>7.8474530883630406E-2</v>
      </c>
      <c r="O43" s="32">
        <v>479162</v>
      </c>
      <c r="P43" s="19">
        <f t="shared" si="8"/>
        <v>7.1502695486368659E-3</v>
      </c>
      <c r="Q43" s="19">
        <f t="shared" si="9"/>
        <v>-3.2711167096651769E-2</v>
      </c>
      <c r="R43" s="32">
        <v>447469</v>
      </c>
      <c r="S43" s="19">
        <f t="shared" si="10"/>
        <v>6.6588226502024561E-3</v>
      </c>
      <c r="T43" s="19">
        <f t="shared" si="11"/>
        <v>-6.6142557214470266E-2</v>
      </c>
      <c r="U43" s="32">
        <v>453291</v>
      </c>
      <c r="V43" s="19">
        <f t="shared" si="12"/>
        <v>6.6124971851106943E-3</v>
      </c>
      <c r="W43" s="19">
        <f t="shared" si="13"/>
        <v>1.3010957183626128E-2</v>
      </c>
      <c r="X43" s="32">
        <v>462777</v>
      </c>
      <c r="Y43" s="19">
        <f t="shared" si="14"/>
        <v>6.4497661934145483E-3</v>
      </c>
      <c r="Z43" s="19">
        <f t="shared" si="15"/>
        <v>2.0926954208223856E-2</v>
      </c>
      <c r="AA43" s="32">
        <v>332483</v>
      </c>
      <c r="AB43" s="19">
        <f t="shared" si="16"/>
        <v>4.4222341029380614E-3</v>
      </c>
      <c r="AC43" s="19">
        <f t="shared" si="17"/>
        <v>-0.28154813225376368</v>
      </c>
      <c r="AD43" s="32">
        <v>368079</v>
      </c>
      <c r="AE43" s="19">
        <f t="shared" si="18"/>
        <v>4.6424289544872979E-3</v>
      </c>
      <c r="AF43" s="19">
        <f t="shared" si="19"/>
        <v>0.10706111289900536</v>
      </c>
      <c r="AG43" s="32">
        <f t="shared" si="20"/>
        <v>35596</v>
      </c>
      <c r="AH43" s="19">
        <f t="shared" si="21"/>
        <v>5.1448376186991066E-2</v>
      </c>
      <c r="AI43" s="19">
        <f t="shared" si="22"/>
        <v>-0.17742011178428002</v>
      </c>
      <c r="AJ43" s="32">
        <f t="shared" si="23"/>
        <v>-79390</v>
      </c>
      <c r="AK43" s="19">
        <f t="shared" si="24"/>
        <v>0.34127357201421155</v>
      </c>
      <c r="AL43" s="28">
        <f t="shared" si="25"/>
        <v>93654</v>
      </c>
    </row>
    <row r="44" spans="1:38" x14ac:dyDescent="0.25">
      <c r="A44" s="4" t="s">
        <v>42</v>
      </c>
      <c r="B44" s="32">
        <v>589863</v>
      </c>
      <c r="C44" s="32">
        <v>626918</v>
      </c>
      <c r="D44" s="19">
        <f t="shared" si="0"/>
        <v>1.0943189822933659E-2</v>
      </c>
      <c r="E44" s="19">
        <f t="shared" si="1"/>
        <v>6.2819671686476355E-2</v>
      </c>
      <c r="F44" s="32">
        <v>660415</v>
      </c>
      <c r="G44" s="19">
        <f t="shared" si="2"/>
        <v>1.0775844837885469E-2</v>
      </c>
      <c r="H44" s="19">
        <f t="shared" si="3"/>
        <v>5.3431230240637534E-2</v>
      </c>
      <c r="I44" s="32">
        <v>620533</v>
      </c>
      <c r="J44" s="19">
        <f t="shared" si="4"/>
        <v>9.5065303786126352E-3</v>
      </c>
      <c r="K44" s="19">
        <f t="shared" si="5"/>
        <v>-6.038930066700484E-2</v>
      </c>
      <c r="L44" s="32">
        <v>636534</v>
      </c>
      <c r="M44" s="19">
        <f t="shared" si="6"/>
        <v>9.6842175023273969E-3</v>
      </c>
      <c r="N44" s="19">
        <f t="shared" si="7"/>
        <v>2.5785896962772326E-2</v>
      </c>
      <c r="O44" s="32">
        <v>648137</v>
      </c>
      <c r="P44" s="19">
        <f t="shared" si="8"/>
        <v>9.6717900301878119E-3</v>
      </c>
      <c r="Q44" s="19">
        <f t="shared" si="9"/>
        <v>1.8228405709671439E-2</v>
      </c>
      <c r="R44" s="32">
        <v>655757</v>
      </c>
      <c r="S44" s="19">
        <f t="shared" si="10"/>
        <v>9.7583733501735593E-3</v>
      </c>
      <c r="T44" s="19">
        <f t="shared" si="11"/>
        <v>1.1756773645078124E-2</v>
      </c>
      <c r="U44" s="32">
        <v>665319</v>
      </c>
      <c r="V44" s="19">
        <f t="shared" si="12"/>
        <v>9.7055092968990394E-3</v>
      </c>
      <c r="W44" s="19">
        <f t="shared" si="13"/>
        <v>1.4581620935803964E-2</v>
      </c>
      <c r="X44" s="32">
        <v>687110</v>
      </c>
      <c r="Y44" s="19">
        <f t="shared" si="14"/>
        <v>9.5763161288419038E-3</v>
      </c>
      <c r="Z44" s="19">
        <f t="shared" si="15"/>
        <v>3.2752709602461377E-2</v>
      </c>
      <c r="AA44" s="32">
        <v>699199</v>
      </c>
      <c r="AB44" s="19">
        <f t="shared" si="16"/>
        <v>9.2997887487185505E-3</v>
      </c>
      <c r="AC44" s="19">
        <f t="shared" si="17"/>
        <v>1.7593980585350236E-2</v>
      </c>
      <c r="AD44" s="32">
        <v>761263</v>
      </c>
      <c r="AE44" s="19">
        <f t="shared" si="18"/>
        <v>9.6014969427211661E-3</v>
      </c>
      <c r="AF44" s="19">
        <f t="shared" si="19"/>
        <v>8.8764429010911056E-2</v>
      </c>
      <c r="AG44" s="32">
        <f t="shared" si="20"/>
        <v>62064</v>
      </c>
      <c r="AH44" s="19">
        <f t="shared" si="21"/>
        <v>2.6532541771215758E-2</v>
      </c>
      <c r="AI44" s="19">
        <f t="shared" si="22"/>
        <v>0.16089191575537889</v>
      </c>
      <c r="AJ44" s="32">
        <f t="shared" si="23"/>
        <v>105506</v>
      </c>
      <c r="AK44" s="19">
        <f t="shared" si="24"/>
        <v>0.21429437342682775</v>
      </c>
      <c r="AL44" s="28">
        <f t="shared" si="25"/>
        <v>134345</v>
      </c>
    </row>
    <row r="45" spans="1:38" x14ac:dyDescent="0.25">
      <c r="A45" s="4" t="s">
        <v>43</v>
      </c>
      <c r="B45" s="32">
        <v>92695</v>
      </c>
      <c r="C45" s="32">
        <v>110765</v>
      </c>
      <c r="D45" s="19">
        <f t="shared" si="0"/>
        <v>1.9334624635713869E-3</v>
      </c>
      <c r="E45" s="19">
        <f t="shared" si="1"/>
        <v>0.19494039592211015</v>
      </c>
      <c r="F45" s="32">
        <v>131165</v>
      </c>
      <c r="G45" s="19">
        <f t="shared" si="2"/>
        <v>2.1401901655190262E-3</v>
      </c>
      <c r="H45" s="19">
        <f t="shared" si="3"/>
        <v>0.18417370107886066</v>
      </c>
      <c r="I45" s="32">
        <v>136305</v>
      </c>
      <c r="J45" s="19">
        <f t="shared" si="4"/>
        <v>2.0881848721289527E-3</v>
      </c>
      <c r="K45" s="19">
        <f t="shared" si="5"/>
        <v>3.9187283192924943E-2</v>
      </c>
      <c r="L45" s="32">
        <v>129200</v>
      </c>
      <c r="M45" s="19">
        <f t="shared" si="6"/>
        <v>1.965646613222074E-3</v>
      </c>
      <c r="N45" s="19">
        <f t="shared" si="7"/>
        <v>-5.2125747404717364E-2</v>
      </c>
      <c r="O45" s="32">
        <v>117361</v>
      </c>
      <c r="P45" s="19">
        <f t="shared" si="8"/>
        <v>1.7513133021766567E-3</v>
      </c>
      <c r="Q45" s="19">
        <f t="shared" si="9"/>
        <v>-9.1633126934984516E-2</v>
      </c>
      <c r="R45" s="32">
        <v>104962</v>
      </c>
      <c r="S45" s="19">
        <f t="shared" si="10"/>
        <v>1.5619480746388024E-3</v>
      </c>
      <c r="T45" s="19">
        <f t="shared" si="11"/>
        <v>-0.10564838404580738</v>
      </c>
      <c r="U45" s="32">
        <v>103368</v>
      </c>
      <c r="V45" s="19">
        <f t="shared" si="12"/>
        <v>1.5079068612227516E-3</v>
      </c>
      <c r="W45" s="19">
        <f t="shared" si="13"/>
        <v>-1.5186448428955241E-2</v>
      </c>
      <c r="X45" s="32">
        <v>106941</v>
      </c>
      <c r="Y45" s="19">
        <f t="shared" si="14"/>
        <v>1.4904466870435333E-3</v>
      </c>
      <c r="Z45" s="19">
        <f t="shared" si="15"/>
        <v>3.4565823078709076E-2</v>
      </c>
      <c r="AA45" s="32">
        <v>112916</v>
      </c>
      <c r="AB45" s="19">
        <f t="shared" si="16"/>
        <v>1.5018541879354859E-3</v>
      </c>
      <c r="AC45" s="19">
        <f t="shared" si="17"/>
        <v>5.5871929381621645E-2</v>
      </c>
      <c r="AD45" s="32">
        <v>115860</v>
      </c>
      <c r="AE45" s="19">
        <f t="shared" si="18"/>
        <v>1.4612945010905223E-3</v>
      </c>
      <c r="AF45" s="19">
        <f t="shared" si="19"/>
        <v>2.6072478656700555E-2</v>
      </c>
      <c r="AG45" s="32">
        <f t="shared" si="20"/>
        <v>2944</v>
      </c>
      <c r="AH45" s="19">
        <f t="shared" si="21"/>
        <v>2.7021790449646255E-2</v>
      </c>
      <c r="AI45" s="19">
        <f t="shared" si="22"/>
        <v>0.10382805205693489</v>
      </c>
      <c r="AJ45" s="32">
        <f t="shared" si="23"/>
        <v>10898</v>
      </c>
      <c r="AK45" s="19">
        <f t="shared" si="24"/>
        <v>4.5998284656705635E-2</v>
      </c>
      <c r="AL45" s="28">
        <f t="shared" si="25"/>
        <v>5095</v>
      </c>
    </row>
    <row r="46" spans="1:38" x14ac:dyDescent="0.25">
      <c r="A46" s="4" t="s">
        <v>44</v>
      </c>
      <c r="B46" s="32">
        <v>833211</v>
      </c>
      <c r="C46" s="32">
        <v>880214</v>
      </c>
      <c r="D46" s="19">
        <f t="shared" si="0"/>
        <v>1.5364607311967001E-2</v>
      </c>
      <c r="E46" s="19">
        <f t="shared" si="1"/>
        <v>5.6411881264169579E-2</v>
      </c>
      <c r="F46" s="32">
        <v>938237</v>
      </c>
      <c r="G46" s="19">
        <f t="shared" si="2"/>
        <v>1.5309004691236796E-2</v>
      </c>
      <c r="H46" s="19">
        <f t="shared" si="3"/>
        <v>6.5919196922566564E-2</v>
      </c>
      <c r="I46" s="32">
        <v>1016915</v>
      </c>
      <c r="J46" s="19">
        <f t="shared" si="4"/>
        <v>1.557908014556336E-2</v>
      </c>
      <c r="K46" s="19">
        <f t="shared" si="5"/>
        <v>8.3857276999308283E-2</v>
      </c>
      <c r="L46" s="32">
        <v>1025283</v>
      </c>
      <c r="M46" s="19">
        <f t="shared" si="6"/>
        <v>1.559863820854619E-2</v>
      </c>
      <c r="N46" s="19">
        <f t="shared" si="7"/>
        <v>8.2288096841918942E-3</v>
      </c>
      <c r="O46" s="32">
        <v>1032124</v>
      </c>
      <c r="P46" s="19">
        <f t="shared" si="8"/>
        <v>1.5401815685754038E-2</v>
      </c>
      <c r="Q46" s="19">
        <f t="shared" si="9"/>
        <v>6.6723041345657739E-3</v>
      </c>
      <c r="R46" s="32">
        <v>1133373</v>
      </c>
      <c r="S46" s="19">
        <f t="shared" si="10"/>
        <v>1.6865815963849805E-2</v>
      </c>
      <c r="T46" s="19">
        <f t="shared" si="11"/>
        <v>9.809770918998105E-2</v>
      </c>
      <c r="U46" s="32">
        <v>1077068</v>
      </c>
      <c r="V46" s="19">
        <f t="shared" si="12"/>
        <v>1.5712002043219049E-2</v>
      </c>
      <c r="W46" s="19">
        <f t="shared" si="13"/>
        <v>-4.9679143582915773E-2</v>
      </c>
      <c r="X46" s="32">
        <v>1091835</v>
      </c>
      <c r="Y46" s="19">
        <f t="shared" si="14"/>
        <v>1.5217006186104264E-2</v>
      </c>
      <c r="Z46" s="19">
        <f t="shared" si="15"/>
        <v>1.3710369261736492E-2</v>
      </c>
      <c r="AA46" s="32">
        <v>1183795</v>
      </c>
      <c r="AB46" s="19">
        <f t="shared" si="16"/>
        <v>1.5745221920782607E-2</v>
      </c>
      <c r="AC46" s="19">
        <f t="shared" si="17"/>
        <v>8.4225180544679368E-2</v>
      </c>
      <c r="AD46" s="32">
        <v>1293909</v>
      </c>
      <c r="AE46" s="19">
        <f t="shared" si="18"/>
        <v>1.6319541745309311E-2</v>
      </c>
      <c r="AF46" s="19">
        <f t="shared" si="19"/>
        <v>9.3017794466102657E-2</v>
      </c>
      <c r="AG46" s="32">
        <f t="shared" si="20"/>
        <v>110114</v>
      </c>
      <c r="AH46" s="19">
        <f t="shared" si="21"/>
        <v>4.6046137888438581E-2</v>
      </c>
      <c r="AI46" s="19">
        <f t="shared" si="22"/>
        <v>0.14164445420880858</v>
      </c>
      <c r="AJ46" s="32">
        <f t="shared" si="23"/>
        <v>160536</v>
      </c>
      <c r="AK46" s="19">
        <f t="shared" si="24"/>
        <v>0.46999366063252801</v>
      </c>
      <c r="AL46" s="28">
        <f t="shared" si="25"/>
        <v>413695</v>
      </c>
    </row>
    <row r="47" spans="1:38" x14ac:dyDescent="0.25">
      <c r="A47" s="4" t="s">
        <v>45</v>
      </c>
      <c r="B47" s="32">
        <v>3869656</v>
      </c>
      <c r="C47" s="32">
        <v>4133121</v>
      </c>
      <c r="D47" s="19">
        <f t="shared" si="0"/>
        <v>7.2145843099342161E-2</v>
      </c>
      <c r="E47" s="19">
        <f t="shared" si="1"/>
        <v>6.8084863357363037E-2</v>
      </c>
      <c r="F47" s="32">
        <v>4416323</v>
      </c>
      <c r="G47" s="19">
        <f t="shared" si="2"/>
        <v>7.2060161265242118E-2</v>
      </c>
      <c r="H47" s="19">
        <f t="shared" si="3"/>
        <v>6.852013284876006E-2</v>
      </c>
      <c r="I47" s="32">
        <v>4661517</v>
      </c>
      <c r="J47" s="19">
        <f t="shared" si="4"/>
        <v>7.1414176153273459E-2</v>
      </c>
      <c r="K47" s="19">
        <f t="shared" si="5"/>
        <v>5.5519942721580826E-2</v>
      </c>
      <c r="L47" s="32">
        <v>4651322</v>
      </c>
      <c r="M47" s="19">
        <f t="shared" si="6"/>
        <v>7.0765134181929756E-2</v>
      </c>
      <c r="N47" s="19">
        <f t="shared" si="7"/>
        <v>-2.1870562737409303E-3</v>
      </c>
      <c r="O47" s="32">
        <v>4813050</v>
      </c>
      <c r="P47" s="19">
        <f t="shared" si="8"/>
        <v>7.1822483525543906E-2</v>
      </c>
      <c r="Q47" s="19">
        <f t="shared" si="9"/>
        <v>3.4770329811610545E-2</v>
      </c>
      <c r="R47" s="32">
        <v>4898443</v>
      </c>
      <c r="S47" s="19">
        <f t="shared" si="10"/>
        <v>7.2894129423771631E-2</v>
      </c>
      <c r="T47" s="19">
        <f t="shared" si="11"/>
        <v>1.7741972346017598E-2</v>
      </c>
      <c r="U47" s="32">
        <v>5036366</v>
      </c>
      <c r="V47" s="19">
        <f t="shared" si="12"/>
        <v>7.3469263669888013E-2</v>
      </c>
      <c r="W47" s="19">
        <f t="shared" si="13"/>
        <v>2.8156497891268714E-2</v>
      </c>
      <c r="X47" s="32">
        <v>5254298</v>
      </c>
      <c r="Y47" s="19">
        <f t="shared" si="14"/>
        <v>7.3229641080964858E-2</v>
      </c>
      <c r="Z47" s="19">
        <f t="shared" si="15"/>
        <v>4.3271676442895535E-2</v>
      </c>
      <c r="AA47" s="32">
        <v>5495483</v>
      </c>
      <c r="AB47" s="19">
        <f t="shared" si="16"/>
        <v>7.3093398263118323E-2</v>
      </c>
      <c r="AC47" s="19">
        <f t="shared" si="17"/>
        <v>4.590242121782967E-2</v>
      </c>
      <c r="AD47" s="32">
        <v>5642743</v>
      </c>
      <c r="AE47" s="19">
        <f t="shared" si="18"/>
        <v>7.1169595347549089E-2</v>
      </c>
      <c r="AF47" s="19">
        <f t="shared" si="19"/>
        <v>2.6796552732489574E-2</v>
      </c>
      <c r="AG47" s="32">
        <f t="shared" si="20"/>
        <v>147260</v>
      </c>
      <c r="AH47" s="19">
        <f t="shared" si="21"/>
        <v>3.8657733309607464E-2</v>
      </c>
      <c r="AI47" s="19">
        <f t="shared" si="22"/>
        <v>0.15194624087694805</v>
      </c>
      <c r="AJ47" s="32">
        <f t="shared" si="23"/>
        <v>744300</v>
      </c>
      <c r="AK47" s="19">
        <f t="shared" si="24"/>
        <v>0.36524989227269172</v>
      </c>
      <c r="AL47" s="28">
        <f t="shared" si="25"/>
        <v>1509622</v>
      </c>
    </row>
    <row r="48" spans="1:38" x14ac:dyDescent="0.25">
      <c r="A48" s="4" t="s">
        <v>46</v>
      </c>
      <c r="B48" s="32">
        <v>431877</v>
      </c>
      <c r="C48" s="32">
        <v>509920</v>
      </c>
      <c r="D48" s="19">
        <f t="shared" si="0"/>
        <v>8.9009270024314694E-3</v>
      </c>
      <c r="E48" s="19">
        <f t="shared" si="1"/>
        <v>0.18070654376130241</v>
      </c>
      <c r="F48" s="32">
        <v>562349</v>
      </c>
      <c r="G48" s="19">
        <f t="shared" si="2"/>
        <v>9.1757237021267771E-3</v>
      </c>
      <c r="H48" s="19">
        <f t="shared" si="3"/>
        <v>0.10281808911201758</v>
      </c>
      <c r="I48" s="32">
        <v>627180</v>
      </c>
      <c r="J48" s="19">
        <f t="shared" si="4"/>
        <v>9.6083620417580905E-3</v>
      </c>
      <c r="K48" s="19">
        <f t="shared" si="5"/>
        <v>0.1152860590131751</v>
      </c>
      <c r="L48" s="32">
        <v>622244</v>
      </c>
      <c r="M48" s="19">
        <f t="shared" si="6"/>
        <v>9.4668096841931601E-3</v>
      </c>
      <c r="N48" s="19">
        <f t="shared" si="7"/>
        <v>-7.870148920565069E-3</v>
      </c>
      <c r="O48" s="32">
        <v>688972</v>
      </c>
      <c r="P48" s="19">
        <f t="shared" si="8"/>
        <v>1.0281148153366584E-2</v>
      </c>
      <c r="Q48" s="19">
        <f t="shared" si="9"/>
        <v>0.10723767525279472</v>
      </c>
      <c r="R48" s="32">
        <v>693796</v>
      </c>
      <c r="S48" s="19">
        <f t="shared" si="10"/>
        <v>1.0324434808712701E-2</v>
      </c>
      <c r="T48" s="19">
        <f t="shared" si="11"/>
        <v>7.0017359196019573E-3</v>
      </c>
      <c r="U48" s="32">
        <v>733407</v>
      </c>
      <c r="V48" s="19">
        <f t="shared" si="12"/>
        <v>1.0698760229169517E-2</v>
      </c>
      <c r="W48" s="19">
        <f t="shared" si="13"/>
        <v>5.709315130095878E-2</v>
      </c>
      <c r="X48" s="32">
        <v>573106</v>
      </c>
      <c r="Y48" s="19">
        <f t="shared" si="14"/>
        <v>7.9874317523192327E-3</v>
      </c>
      <c r="Z48" s="19">
        <f t="shared" si="15"/>
        <v>-0.2185703163454944</v>
      </c>
      <c r="AA48" s="32">
        <v>611015</v>
      </c>
      <c r="AB48" s="19">
        <f t="shared" si="16"/>
        <v>8.1268857968879605E-3</v>
      </c>
      <c r="AC48" s="19">
        <f t="shared" si="17"/>
        <v>6.6146576724026615E-2</v>
      </c>
      <c r="AD48" s="32">
        <v>812458</v>
      </c>
      <c r="AE48" s="19">
        <f t="shared" si="18"/>
        <v>1.0247198409865385E-2</v>
      </c>
      <c r="AF48" s="19">
        <f t="shared" si="19"/>
        <v>0.32968585059286598</v>
      </c>
      <c r="AG48" s="32">
        <f t="shared" si="20"/>
        <v>201443</v>
      </c>
      <c r="AH48" s="19">
        <f t="shared" si="21"/>
        <v>7.3953521641068359E-2</v>
      </c>
      <c r="AI48" s="19">
        <f t="shared" si="22"/>
        <v>0.17103298375891474</v>
      </c>
      <c r="AJ48" s="32">
        <f t="shared" si="23"/>
        <v>118662</v>
      </c>
      <c r="AK48" s="19">
        <f t="shared" si="24"/>
        <v>0.59330483213053031</v>
      </c>
      <c r="AL48" s="28">
        <f t="shared" si="25"/>
        <v>302538</v>
      </c>
    </row>
    <row r="49" spans="1:38" x14ac:dyDescent="0.25">
      <c r="A49" s="4" t="s">
        <v>47</v>
      </c>
      <c r="B49" s="32">
        <v>118252</v>
      </c>
      <c r="C49" s="32">
        <v>125516</v>
      </c>
      <c r="D49" s="19">
        <f t="shared" si="0"/>
        <v>2.1909490775752828E-3</v>
      </c>
      <c r="E49" s="19">
        <f t="shared" si="1"/>
        <v>6.1428136522003858E-2</v>
      </c>
      <c r="F49" s="32">
        <v>132792</v>
      </c>
      <c r="G49" s="19">
        <f t="shared" si="2"/>
        <v>2.1667375630663858E-3</v>
      </c>
      <c r="H49" s="19">
        <f t="shared" si="3"/>
        <v>5.7968705184996333E-2</v>
      </c>
      <c r="I49" s="32">
        <v>137303</v>
      </c>
      <c r="J49" s="19">
        <f t="shared" si="4"/>
        <v>2.1034741755469101E-3</v>
      </c>
      <c r="K49" s="19">
        <f t="shared" si="5"/>
        <v>3.3970419904813545E-2</v>
      </c>
      <c r="L49" s="32">
        <v>120226</v>
      </c>
      <c r="M49" s="19">
        <f t="shared" si="6"/>
        <v>1.8291163291117422E-3</v>
      </c>
      <c r="N49" s="19">
        <f t="shared" si="7"/>
        <v>-0.12437455845830026</v>
      </c>
      <c r="O49" s="32">
        <v>121110</v>
      </c>
      <c r="P49" s="19">
        <f t="shared" si="8"/>
        <v>1.8072575559735765E-3</v>
      </c>
      <c r="Q49" s="19">
        <f t="shared" si="9"/>
        <v>7.3528188578177766E-3</v>
      </c>
      <c r="R49" s="32">
        <v>114549</v>
      </c>
      <c r="S49" s="19">
        <f t="shared" si="10"/>
        <v>1.7046130028181643E-3</v>
      </c>
      <c r="T49" s="19">
        <f t="shared" si="11"/>
        <v>-5.4173891503591774E-2</v>
      </c>
      <c r="U49" s="32">
        <v>119663</v>
      </c>
      <c r="V49" s="19">
        <f t="shared" si="12"/>
        <v>1.7456142977952376E-3</v>
      </c>
      <c r="W49" s="19">
        <f t="shared" si="13"/>
        <v>4.4644649887820929E-2</v>
      </c>
      <c r="X49" s="32">
        <v>120306</v>
      </c>
      <c r="Y49" s="19">
        <f t="shared" si="14"/>
        <v>1.6767159380542476E-3</v>
      </c>
      <c r="Z49" s="19">
        <f t="shared" si="15"/>
        <v>5.3734236982191652E-3</v>
      </c>
      <c r="AA49" s="32">
        <v>122003</v>
      </c>
      <c r="AB49" s="19">
        <f t="shared" si="16"/>
        <v>1.6227170329332699E-3</v>
      </c>
      <c r="AC49" s="19">
        <f t="shared" si="17"/>
        <v>1.4105697138962313E-2</v>
      </c>
      <c r="AD49" s="32">
        <v>133298</v>
      </c>
      <c r="AE49" s="19">
        <f t="shared" si="18"/>
        <v>1.6812328189743176E-3</v>
      </c>
      <c r="AF49" s="19">
        <f t="shared" si="19"/>
        <v>9.2579690663344344E-2</v>
      </c>
      <c r="AG49" s="32">
        <f t="shared" si="20"/>
        <v>11295</v>
      </c>
      <c r="AH49" s="19">
        <f t="shared" si="21"/>
        <v>1.3887509189608623E-2</v>
      </c>
      <c r="AI49" s="19">
        <f t="shared" si="22"/>
        <v>0.16367667984879833</v>
      </c>
      <c r="AJ49" s="32">
        <f t="shared" si="23"/>
        <v>18749</v>
      </c>
      <c r="AK49" s="19">
        <f t="shared" si="24"/>
        <v>6.2000063736894102E-2</v>
      </c>
      <c r="AL49" s="28">
        <f t="shared" si="25"/>
        <v>7782</v>
      </c>
    </row>
    <row r="50" spans="1:38" x14ac:dyDescent="0.25">
      <c r="A50" s="4" t="s">
        <v>48</v>
      </c>
      <c r="B50" s="32">
        <v>1122656</v>
      </c>
      <c r="C50" s="32">
        <v>1151996</v>
      </c>
      <c r="D50" s="19">
        <f t="shared" si="0"/>
        <v>2.0108707842589117E-2</v>
      </c>
      <c r="E50" s="19">
        <f t="shared" si="1"/>
        <v>2.6134452583872529E-2</v>
      </c>
      <c r="F50" s="32">
        <v>1199244</v>
      </c>
      <c r="G50" s="19">
        <f t="shared" si="2"/>
        <v>1.9567797925191165E-2</v>
      </c>
      <c r="H50" s="19">
        <f t="shared" si="3"/>
        <v>4.1014031298719784E-2</v>
      </c>
      <c r="I50" s="32">
        <v>1390412</v>
      </c>
      <c r="J50" s="19">
        <f t="shared" si="4"/>
        <v>2.1301033009989079E-2</v>
      </c>
      <c r="K50" s="19">
        <f t="shared" si="5"/>
        <v>0.15940709313534193</v>
      </c>
      <c r="L50" s="32">
        <v>1379440</v>
      </c>
      <c r="M50" s="19">
        <f t="shared" si="6"/>
        <v>2.0986776812252771E-2</v>
      </c>
      <c r="N50" s="19">
        <f t="shared" si="7"/>
        <v>-7.8911862095551542E-3</v>
      </c>
      <c r="O50" s="32">
        <v>1419504</v>
      </c>
      <c r="P50" s="19">
        <f t="shared" si="8"/>
        <v>2.1182473203985763E-2</v>
      </c>
      <c r="Q50" s="19">
        <f t="shared" si="9"/>
        <v>2.9043669895029867E-2</v>
      </c>
      <c r="R50" s="32">
        <v>1381078</v>
      </c>
      <c r="S50" s="19">
        <f t="shared" si="10"/>
        <v>2.0551934252643889E-2</v>
      </c>
      <c r="T50" s="19">
        <f t="shared" si="11"/>
        <v>-2.7070018823476368E-2</v>
      </c>
      <c r="U50" s="32">
        <v>1411176</v>
      </c>
      <c r="V50" s="19">
        <f t="shared" si="12"/>
        <v>2.058588705201685E-2</v>
      </c>
      <c r="W50" s="19">
        <f t="shared" si="13"/>
        <v>2.179312102574945E-2</v>
      </c>
      <c r="X50" s="32">
        <v>1462939</v>
      </c>
      <c r="Y50" s="19">
        <f t="shared" si="14"/>
        <v>2.038911723190151E-2</v>
      </c>
      <c r="Z50" s="19">
        <f t="shared" si="15"/>
        <v>3.6680754207838E-2</v>
      </c>
      <c r="AA50" s="32">
        <v>1551003</v>
      </c>
      <c r="AB50" s="19">
        <f t="shared" si="16"/>
        <v>2.0629320477616127E-2</v>
      </c>
      <c r="AC50" s="19">
        <f t="shared" si="17"/>
        <v>6.01966315752058E-2</v>
      </c>
      <c r="AD50" s="32">
        <v>1684274</v>
      </c>
      <c r="AE50" s="19">
        <f t="shared" si="18"/>
        <v>2.1243054846622977E-2</v>
      </c>
      <c r="AF50" s="19">
        <f t="shared" si="19"/>
        <v>8.5925688086999186E-2</v>
      </c>
      <c r="AG50" s="32">
        <f t="shared" si="20"/>
        <v>133271</v>
      </c>
      <c r="AH50" s="19">
        <f t="shared" si="21"/>
        <v>4.2523423677572503E-2</v>
      </c>
      <c r="AI50" s="19">
        <f t="shared" si="22"/>
        <v>0.21953575395451957</v>
      </c>
      <c r="AJ50" s="32">
        <f t="shared" si="23"/>
        <v>303196</v>
      </c>
      <c r="AK50" s="19">
        <f t="shared" si="24"/>
        <v>0.46204847933499771</v>
      </c>
      <c r="AL50" s="28">
        <f t="shared" si="25"/>
        <v>532278</v>
      </c>
    </row>
    <row r="51" spans="1:38" x14ac:dyDescent="0.25">
      <c r="A51" s="4" t="s">
        <v>49</v>
      </c>
      <c r="B51" s="32">
        <v>1105007</v>
      </c>
      <c r="C51" s="32">
        <v>1134279</v>
      </c>
      <c r="D51" s="19">
        <f t="shared" si="0"/>
        <v>1.9799448108312998E-2</v>
      </c>
      <c r="E51" s="19">
        <f t="shared" si="1"/>
        <v>2.6490329925511785E-2</v>
      </c>
      <c r="F51" s="32">
        <v>1358061</v>
      </c>
      <c r="G51" s="19">
        <f t="shared" si="2"/>
        <v>2.2159179631570419E-2</v>
      </c>
      <c r="H51" s="19">
        <f t="shared" si="3"/>
        <v>0.19729008471460724</v>
      </c>
      <c r="I51" s="32">
        <v>1502284</v>
      </c>
      <c r="J51" s="19">
        <f t="shared" si="4"/>
        <v>2.3014905707357553E-2</v>
      </c>
      <c r="K51" s="19">
        <f t="shared" si="5"/>
        <v>0.10619773338605557</v>
      </c>
      <c r="L51" s="32">
        <v>1475365</v>
      </c>
      <c r="M51" s="19">
        <f t="shared" si="6"/>
        <v>2.2446178138671714E-2</v>
      </c>
      <c r="N51" s="19">
        <f t="shared" si="7"/>
        <v>-1.7918715768789392E-2</v>
      </c>
      <c r="O51" s="32">
        <v>1561573</v>
      </c>
      <c r="P51" s="19">
        <f t="shared" si="8"/>
        <v>2.3302490326598344E-2</v>
      </c>
      <c r="Q51" s="19">
        <f t="shared" si="9"/>
        <v>5.8431642339353315E-2</v>
      </c>
      <c r="R51" s="32">
        <v>1537190</v>
      </c>
      <c r="S51" s="19">
        <f t="shared" si="10"/>
        <v>2.2875049645147964E-2</v>
      </c>
      <c r="T51" s="19">
        <f t="shared" si="11"/>
        <v>-1.5614383701562463E-2</v>
      </c>
      <c r="U51" s="32">
        <v>1548580</v>
      </c>
      <c r="V51" s="19">
        <f t="shared" si="12"/>
        <v>2.2590302677350134E-2</v>
      </c>
      <c r="W51" s="19">
        <f t="shared" si="13"/>
        <v>7.4096240542808629E-3</v>
      </c>
      <c r="X51" s="32">
        <v>1645843</v>
      </c>
      <c r="Y51" s="19">
        <f t="shared" si="14"/>
        <v>2.2938267331928726E-2</v>
      </c>
      <c r="Z51" s="19">
        <f t="shared" si="15"/>
        <v>6.2807862687106891E-2</v>
      </c>
      <c r="AA51" s="32">
        <v>1740919</v>
      </c>
      <c r="AB51" s="19">
        <f t="shared" si="16"/>
        <v>2.31553233466157E-2</v>
      </c>
      <c r="AC51" s="19">
        <f t="shared" si="17"/>
        <v>5.7767356910713843E-2</v>
      </c>
      <c r="AD51" s="32">
        <v>1808947</v>
      </c>
      <c r="AE51" s="19">
        <f t="shared" si="18"/>
        <v>2.2815504089972353E-2</v>
      </c>
      <c r="AF51" s="19">
        <f t="shared" si="19"/>
        <v>3.9075913353809111E-2</v>
      </c>
      <c r="AG51" s="32">
        <f t="shared" si="20"/>
        <v>68028</v>
      </c>
      <c r="AH51" s="19">
        <f t="shared" si="21"/>
        <v>5.2193744790108673E-2</v>
      </c>
      <c r="AI51" s="19">
        <f t="shared" si="22"/>
        <v>0.17678816541871858</v>
      </c>
      <c r="AJ51" s="32">
        <f t="shared" si="23"/>
        <v>271757</v>
      </c>
      <c r="AK51" s="19">
        <f t="shared" si="24"/>
        <v>0.59479898684538812</v>
      </c>
      <c r="AL51" s="28">
        <f t="shared" si="25"/>
        <v>674668</v>
      </c>
    </row>
    <row r="52" spans="1:38" x14ac:dyDescent="0.25">
      <c r="A52" s="4" t="s">
        <v>50</v>
      </c>
      <c r="B52" s="32">
        <v>183605</v>
      </c>
      <c r="C52" s="32">
        <v>186213</v>
      </c>
      <c r="D52" s="19">
        <f t="shared" si="0"/>
        <v>3.2504477563221113E-3</v>
      </c>
      <c r="E52" s="19">
        <f t="shared" si="1"/>
        <v>1.4204406198088288E-2</v>
      </c>
      <c r="F52" s="32">
        <v>194834</v>
      </c>
      <c r="G52" s="19">
        <f t="shared" si="2"/>
        <v>3.1790630938797236E-3</v>
      </c>
      <c r="H52" s="19">
        <f t="shared" si="3"/>
        <v>4.6296445468361501E-2</v>
      </c>
      <c r="I52" s="32">
        <v>210899</v>
      </c>
      <c r="J52" s="19">
        <f t="shared" si="4"/>
        <v>3.2309607229897949E-3</v>
      </c>
      <c r="K52" s="19">
        <f t="shared" si="5"/>
        <v>8.2454807682437362E-2</v>
      </c>
      <c r="L52" s="32">
        <v>202118</v>
      </c>
      <c r="M52" s="19">
        <f t="shared" si="6"/>
        <v>3.0750198310465879E-3</v>
      </c>
      <c r="N52" s="19">
        <f t="shared" si="7"/>
        <v>-4.1636043793474603E-2</v>
      </c>
      <c r="O52" s="32">
        <v>196492</v>
      </c>
      <c r="P52" s="19">
        <f t="shared" si="8"/>
        <v>2.9321414556053174E-3</v>
      </c>
      <c r="Q52" s="19">
        <f t="shared" si="9"/>
        <v>-2.7835224967593188E-2</v>
      </c>
      <c r="R52" s="32">
        <v>195675</v>
      </c>
      <c r="S52" s="19">
        <f t="shared" si="10"/>
        <v>2.9118556192236013E-3</v>
      </c>
      <c r="T52" s="19">
        <f t="shared" si="11"/>
        <v>-4.15793009384606E-3</v>
      </c>
      <c r="U52" s="32">
        <v>199167</v>
      </c>
      <c r="V52" s="19">
        <f t="shared" si="12"/>
        <v>2.9053990193207931E-3</v>
      </c>
      <c r="W52" s="19">
        <f t="shared" si="13"/>
        <v>1.7845917976236105E-2</v>
      </c>
      <c r="X52" s="32">
        <v>199164</v>
      </c>
      <c r="Y52" s="19">
        <f t="shared" si="14"/>
        <v>2.7757672359369958E-3</v>
      </c>
      <c r="Z52" s="19">
        <f t="shared" si="15"/>
        <v>-1.5062736296675654E-5</v>
      </c>
      <c r="AA52" s="32">
        <v>210259</v>
      </c>
      <c r="AB52" s="19">
        <f t="shared" si="16"/>
        <v>2.7965776302838158E-3</v>
      </c>
      <c r="AC52" s="19">
        <f t="shared" si="17"/>
        <v>5.5707858849992971E-2</v>
      </c>
      <c r="AD52" s="32">
        <v>211695</v>
      </c>
      <c r="AE52" s="19">
        <f t="shared" si="18"/>
        <v>2.6700219179040057E-3</v>
      </c>
      <c r="AF52" s="19">
        <f t="shared" si="19"/>
        <v>6.8296719759915149E-3</v>
      </c>
      <c r="AG52" s="32">
        <f t="shared" si="20"/>
        <v>1436</v>
      </c>
      <c r="AH52" s="19">
        <f t="shared" si="21"/>
        <v>1.4969484655989723E-2</v>
      </c>
      <c r="AI52" s="19">
        <f t="shared" si="22"/>
        <v>8.1870448447681099E-2</v>
      </c>
      <c r="AJ52" s="32">
        <f t="shared" si="23"/>
        <v>16020</v>
      </c>
      <c r="AK52" s="19">
        <f t="shared" si="24"/>
        <v>0.13684329235875045</v>
      </c>
      <c r="AL52" s="28">
        <f t="shared" si="25"/>
        <v>25482</v>
      </c>
    </row>
    <row r="53" spans="1:38" x14ac:dyDescent="0.25">
      <c r="A53" s="4" t="s">
        <v>51</v>
      </c>
      <c r="B53" s="32">
        <v>1193124</v>
      </c>
      <c r="C53" s="32">
        <v>1279464</v>
      </c>
      <c r="D53" s="19">
        <f t="shared" si="0"/>
        <v>2.2333730126762978E-2</v>
      </c>
      <c r="E53" s="19">
        <f t="shared" si="1"/>
        <v>7.236464944129864E-2</v>
      </c>
      <c r="F53" s="32">
        <v>1335621</v>
      </c>
      <c r="G53" s="19">
        <f t="shared" si="2"/>
        <v>2.1793031136817652E-2</v>
      </c>
      <c r="H53" s="19">
        <f t="shared" si="3"/>
        <v>4.3891035621166363E-2</v>
      </c>
      <c r="I53" s="32">
        <v>1442933</v>
      </c>
      <c r="J53" s="19">
        <f t="shared" si="4"/>
        <v>2.2105651752288222E-2</v>
      </c>
      <c r="K53" s="19">
        <f t="shared" si="5"/>
        <v>8.0346146099829222E-2</v>
      </c>
      <c r="L53" s="32">
        <v>1483983</v>
      </c>
      <c r="M53" s="19">
        <f t="shared" si="6"/>
        <v>2.2577292244807531E-2</v>
      </c>
      <c r="N53" s="19">
        <f t="shared" si="7"/>
        <v>2.8448999364488858E-2</v>
      </c>
      <c r="O53" s="32">
        <v>1419426</v>
      </c>
      <c r="P53" s="19">
        <f t="shared" si="8"/>
        <v>2.1181309253119888E-2</v>
      </c>
      <c r="Q53" s="19">
        <f t="shared" si="9"/>
        <v>-4.3502519907573062E-2</v>
      </c>
      <c r="R53" s="32">
        <v>1412594</v>
      </c>
      <c r="S53" s="19">
        <f t="shared" si="10"/>
        <v>2.1020926416668168E-2</v>
      </c>
      <c r="T53" s="19">
        <f t="shared" si="11"/>
        <v>-4.8132132284458649E-3</v>
      </c>
      <c r="U53" s="32">
        <v>1372168</v>
      </c>
      <c r="V53" s="19">
        <f t="shared" si="12"/>
        <v>2.0016847979551704E-2</v>
      </c>
      <c r="W53" s="19">
        <f t="shared" si="13"/>
        <v>-2.8618272483105549E-2</v>
      </c>
      <c r="X53" s="32">
        <v>1458791</v>
      </c>
      <c r="Y53" s="19">
        <f t="shared" si="14"/>
        <v>2.0331306169186027E-2</v>
      </c>
      <c r="Z53" s="19">
        <f t="shared" si="15"/>
        <v>6.3128567347438505E-2</v>
      </c>
      <c r="AA53" s="32">
        <v>1503746</v>
      </c>
      <c r="AB53" s="19">
        <f t="shared" si="16"/>
        <v>2.0000772500719431E-2</v>
      </c>
      <c r="AC53" s="19">
        <f t="shared" si="17"/>
        <v>3.0816614580155759E-2</v>
      </c>
      <c r="AD53" s="32">
        <v>1541587</v>
      </c>
      <c r="AE53" s="19">
        <f t="shared" si="18"/>
        <v>1.9443402434426334E-2</v>
      </c>
      <c r="AF53" s="19">
        <f t="shared" si="19"/>
        <v>2.5164489215598912E-2</v>
      </c>
      <c r="AG53" s="32">
        <f t="shared" si="20"/>
        <v>37841</v>
      </c>
      <c r="AH53" s="19">
        <f t="shared" si="21"/>
        <v>2.6722649605085181E-2</v>
      </c>
      <c r="AI53" s="19">
        <f t="shared" si="22"/>
        <v>9.1316400890843377E-2</v>
      </c>
      <c r="AJ53" s="32">
        <f t="shared" si="23"/>
        <v>128993</v>
      </c>
      <c r="AK53" s="19">
        <f t="shared" si="24"/>
        <v>0.2048693828040492</v>
      </c>
      <c r="AL53" s="28">
        <f t="shared" si="25"/>
        <v>262123</v>
      </c>
    </row>
    <row r="54" spans="1:38" x14ac:dyDescent="0.25">
      <c r="A54" s="4" t="s">
        <v>52</v>
      </c>
      <c r="B54" s="32">
        <v>76711</v>
      </c>
      <c r="C54" s="32">
        <v>79684</v>
      </c>
      <c r="D54" s="19">
        <f t="shared" si="0"/>
        <v>1.3909269439554227E-3</v>
      </c>
      <c r="E54" s="19">
        <f t="shared" si="1"/>
        <v>3.8755849878113958E-2</v>
      </c>
      <c r="F54" s="32">
        <v>55319</v>
      </c>
      <c r="G54" s="19">
        <f t="shared" si="2"/>
        <v>9.0262783338807614E-4</v>
      </c>
      <c r="H54" s="19">
        <f t="shared" si="3"/>
        <v>-0.30577029265599115</v>
      </c>
      <c r="I54" s="32">
        <v>57549</v>
      </c>
      <c r="J54" s="19">
        <f t="shared" si="4"/>
        <v>8.8164741723450416E-4</v>
      </c>
      <c r="K54" s="19">
        <f t="shared" si="5"/>
        <v>4.0311646992895751E-2</v>
      </c>
      <c r="L54" s="32">
        <v>65611</v>
      </c>
      <c r="M54" s="19">
        <f t="shared" si="6"/>
        <v>9.9820464349933058E-4</v>
      </c>
      <c r="N54" s="19">
        <f t="shared" si="7"/>
        <v>0.14008931519227094</v>
      </c>
      <c r="O54" s="32">
        <v>65490</v>
      </c>
      <c r="P54" s="19">
        <f t="shared" si="8"/>
        <v>9.7727105392378432E-4</v>
      </c>
      <c r="Q54" s="19">
        <f t="shared" si="9"/>
        <v>-1.8442029537729953E-3</v>
      </c>
      <c r="R54" s="32">
        <v>51422</v>
      </c>
      <c r="S54" s="19">
        <f t="shared" si="10"/>
        <v>7.6521497202870076E-4</v>
      </c>
      <c r="T54" s="19">
        <f t="shared" si="11"/>
        <v>-0.2148114215910826</v>
      </c>
      <c r="U54" s="32">
        <v>56996</v>
      </c>
      <c r="V54" s="19">
        <f t="shared" si="12"/>
        <v>8.314435750159813E-4</v>
      </c>
      <c r="W54" s="19">
        <f t="shared" si="13"/>
        <v>0.10839718408463303</v>
      </c>
      <c r="X54" s="32">
        <v>112056</v>
      </c>
      <c r="Y54" s="19">
        <f t="shared" si="14"/>
        <v>1.5617349189118313E-3</v>
      </c>
      <c r="Z54" s="19">
        <f t="shared" si="15"/>
        <v>0.966032704049407</v>
      </c>
      <c r="AA54" s="32">
        <v>125032</v>
      </c>
      <c r="AB54" s="19">
        <f t="shared" si="16"/>
        <v>1.663004647932531E-3</v>
      </c>
      <c r="AC54" s="19">
        <f t="shared" si="17"/>
        <v>0.1157992432355251</v>
      </c>
      <c r="AD54" s="32">
        <v>113063</v>
      </c>
      <c r="AE54" s="19">
        <f t="shared" si="18"/>
        <v>1.4260170911168455E-3</v>
      </c>
      <c r="AF54" s="19">
        <f t="shared" si="19"/>
        <v>-9.5727493761597032E-2</v>
      </c>
      <c r="AG54" s="32">
        <f t="shared" si="20"/>
        <v>-11969</v>
      </c>
      <c r="AH54" s="19">
        <f t="shared" si="21"/>
        <v>7.9123253247040212E-2</v>
      </c>
      <c r="AI54" s="19">
        <f t="shared" si="22"/>
        <v>1.1987281708218271</v>
      </c>
      <c r="AJ54" s="32">
        <f t="shared" si="23"/>
        <v>61641</v>
      </c>
      <c r="AK54" s="19">
        <f t="shared" si="24"/>
        <v>0.41889212388936298</v>
      </c>
      <c r="AL54" s="28">
        <f t="shared" si="25"/>
        <v>33379</v>
      </c>
    </row>
    <row r="55" spans="1:38" ht="15.75" thickBot="1" x14ac:dyDescent="0.3">
      <c r="A55" s="6" t="s">
        <v>53</v>
      </c>
      <c r="B55" s="33">
        <v>112913</v>
      </c>
      <c r="C55" s="33">
        <v>114408</v>
      </c>
      <c r="D55" s="20">
        <f t="shared" si="0"/>
        <v>1.9970529818288743E-3</v>
      </c>
      <c r="E55" s="20">
        <f t="shared" si="1"/>
        <v>1.3240282341271599E-2</v>
      </c>
      <c r="F55" s="33">
        <v>125123</v>
      </c>
      <c r="G55" s="20">
        <f t="shared" si="2"/>
        <v>2.0416041938035078E-3</v>
      </c>
      <c r="H55" s="20">
        <f t="shared" si="3"/>
        <v>9.3656038039297951E-2</v>
      </c>
      <c r="I55" s="33">
        <v>163853</v>
      </c>
      <c r="J55" s="20">
        <f t="shared" si="4"/>
        <v>2.5102186702831539E-3</v>
      </c>
      <c r="K55" s="20">
        <f t="shared" si="5"/>
        <v>0.30953541714952487</v>
      </c>
      <c r="L55" s="33">
        <v>151532</v>
      </c>
      <c r="M55" s="20">
        <f t="shared" si="6"/>
        <v>2.3054052832412334E-3</v>
      </c>
      <c r="N55" s="20">
        <f t="shared" si="7"/>
        <v>-7.5195449579806284E-2</v>
      </c>
      <c r="O55" s="33">
        <v>135659</v>
      </c>
      <c r="P55" s="20">
        <f t="shared" si="8"/>
        <v>2.02436423735298E-3</v>
      </c>
      <c r="Q55" s="20">
        <f t="shared" si="9"/>
        <v>-0.10475015178312172</v>
      </c>
      <c r="R55" s="33">
        <v>123285</v>
      </c>
      <c r="S55" s="20">
        <f t="shared" si="10"/>
        <v>1.8346141306553299E-3</v>
      </c>
      <c r="T55" s="20">
        <f t="shared" si="11"/>
        <v>-9.121399980834298E-2</v>
      </c>
      <c r="U55" s="33">
        <v>126792</v>
      </c>
      <c r="V55" s="20">
        <f t="shared" si="12"/>
        <v>1.8496103895611323E-3</v>
      </c>
      <c r="W55" s="20">
        <f t="shared" si="13"/>
        <v>2.8446283002798393E-2</v>
      </c>
      <c r="X55" s="33">
        <v>120619</v>
      </c>
      <c r="Y55" s="20">
        <f t="shared" si="14"/>
        <v>1.6810782482350448E-3</v>
      </c>
      <c r="Z55" s="20">
        <f t="shared" si="15"/>
        <v>-4.8686036973941575E-2</v>
      </c>
      <c r="AA55" s="33">
        <v>113868</v>
      </c>
      <c r="AB55" s="20">
        <f t="shared" si="16"/>
        <v>1.5145163898104602E-3</v>
      </c>
      <c r="AC55" s="20">
        <f t="shared" si="17"/>
        <v>-5.5969623359503895E-2</v>
      </c>
      <c r="AD55" s="33">
        <v>103935</v>
      </c>
      <c r="AE55" s="20">
        <f t="shared" si="18"/>
        <v>1.3108893834873419E-3</v>
      </c>
      <c r="AF55" s="20">
        <f t="shared" si="19"/>
        <v>-8.723258509853514E-2</v>
      </c>
      <c r="AG55" s="33">
        <f t="shared" si="20"/>
        <v>-9933</v>
      </c>
      <c r="AH55" s="20">
        <f t="shared" si="21"/>
        <v>-1.8169826070358788E-3</v>
      </c>
      <c r="AI55" s="20">
        <f t="shared" si="22"/>
        <v>-0.15695340065701424</v>
      </c>
      <c r="AJ55" s="33">
        <f t="shared" si="23"/>
        <v>-19350</v>
      </c>
      <c r="AK55" s="20">
        <f t="shared" si="24"/>
        <v>-9.1540801342563455E-2</v>
      </c>
      <c r="AL55" s="29">
        <f t="shared" si="25"/>
        <v>-10473</v>
      </c>
    </row>
    <row r="58" spans="1:38" x14ac:dyDescent="0.25">
      <c r="B58"/>
    </row>
    <row r="59" spans="1:38" x14ac:dyDescent="0.25">
      <c r="B59"/>
    </row>
    <row r="60" spans="1:38" x14ac:dyDescent="0.25">
      <c r="B60"/>
    </row>
    <row r="61" spans="1:38" x14ac:dyDescent="0.25">
      <c r="B61"/>
    </row>
    <row r="62" spans="1:38" x14ac:dyDescent="0.25">
      <c r="B62"/>
    </row>
    <row r="63" spans="1:38" x14ac:dyDescent="0.25">
      <c r="B63"/>
    </row>
    <row r="64" spans="1:38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</sheetData>
  <conditionalFormatting sqref="AL4:AL55">
    <cfRule type="top10" dxfId="63" priority="91" percent="1" rank="10"/>
    <cfRule type="cellIs" dxfId="62" priority="92" operator="lessThan">
      <formula>0</formula>
    </cfRule>
  </conditionalFormatting>
  <conditionalFormatting sqref="AK4:AK55">
    <cfRule type="top10" dxfId="61" priority="89" percent="1" rank="10"/>
    <cfRule type="cellIs" dxfId="60" priority="90" operator="lessThan">
      <formula>0</formula>
    </cfRule>
  </conditionalFormatting>
  <conditionalFormatting sqref="AF4:AF55">
    <cfRule type="cellIs" dxfId="57" priority="82" operator="lessThan">
      <formula>0</formula>
    </cfRule>
    <cfRule type="top10" dxfId="56" priority="84" percent="1" rank="10"/>
  </conditionalFormatting>
  <conditionalFormatting sqref="AG4:AG55">
    <cfRule type="top10" dxfId="55" priority="79" percent="1" rank="10"/>
    <cfRule type="cellIs" dxfId="54" priority="81" operator="lessThan">
      <formula>0</formula>
    </cfRule>
  </conditionalFormatting>
  <conditionalFormatting sqref="AD4:AD55">
    <cfRule type="top10" dxfId="53" priority="53" percent="1" rank="10"/>
  </conditionalFormatting>
  <conditionalFormatting sqref="A4:A55 F4:F55 C4:C55 AK4:AL55 AF4:AG55 T4:U55 W4:X55 Z4:AA55 AC4:AD55 H4:I55 K4:L55 N4:O55 Q4:R55">
    <cfRule type="expression" dxfId="52" priority="93">
      <formula>ISODD(ROW())</formula>
    </cfRule>
  </conditionalFormatting>
  <conditionalFormatting sqref="E4:E55">
    <cfRule type="expression" dxfId="51" priority="52">
      <formula>ISODD(ROW())</formula>
    </cfRule>
  </conditionalFormatting>
  <conditionalFormatting sqref="B4:B55">
    <cfRule type="expression" dxfId="50" priority="51">
      <formula>ISODD(ROW())</formula>
    </cfRule>
  </conditionalFormatting>
  <conditionalFormatting sqref="AJ4:AJ55">
    <cfRule type="top10" dxfId="49" priority="48" percent="1" rank="10"/>
    <cfRule type="cellIs" dxfId="48" priority="49" operator="lessThan">
      <formula>0</formula>
    </cfRule>
  </conditionalFormatting>
  <conditionalFormatting sqref="AJ4:AJ55">
    <cfRule type="expression" dxfId="47" priority="50">
      <formula>ISODD(ROW())</formula>
    </cfRule>
  </conditionalFormatting>
  <conditionalFormatting sqref="AI4:AI55">
    <cfRule type="cellIs" dxfId="46" priority="45" operator="lessThan">
      <formula>0</formula>
    </cfRule>
    <cfRule type="top10" dxfId="45" priority="46" percent="1" rank="10"/>
  </conditionalFormatting>
  <conditionalFormatting sqref="AI4:AI55">
    <cfRule type="expression" dxfId="44" priority="47">
      <formula>ISODD(ROW())</formula>
    </cfRule>
  </conditionalFormatting>
  <conditionalFormatting sqref="AE4:AE55">
    <cfRule type="top10" dxfId="43" priority="40" percent="1" bottom="1" rank="10"/>
    <cfRule type="cellIs" dxfId="42" priority="42" operator="lessThan">
      <formula>0</formula>
    </cfRule>
    <cfRule type="top10" dxfId="41" priority="43" percent="1" rank="10"/>
  </conditionalFormatting>
  <conditionalFormatting sqref="AE4:AE55">
    <cfRule type="expression" dxfId="40" priority="44">
      <formula>ISODD(ROW())</formula>
    </cfRule>
  </conditionalFormatting>
  <conditionalFormatting sqref="AD3:AD55">
    <cfRule type="top10" dxfId="39" priority="41" percent="1" bottom="1" rank="10"/>
  </conditionalFormatting>
  <conditionalFormatting sqref="AB4:AB55">
    <cfRule type="top10" dxfId="38" priority="36" percent="1" bottom="1" rank="10"/>
    <cfRule type="cellIs" dxfId="37" priority="37" operator="lessThan">
      <formula>0</formula>
    </cfRule>
    <cfRule type="top10" dxfId="36" priority="38" percent="1" rank="10"/>
  </conditionalFormatting>
  <conditionalFormatting sqref="AB4:AB55">
    <cfRule type="expression" dxfId="35" priority="39">
      <formula>ISODD(ROW())</formula>
    </cfRule>
  </conditionalFormatting>
  <conditionalFormatting sqref="Y4:Y55">
    <cfRule type="top10" dxfId="34" priority="32" percent="1" bottom="1" rank="10"/>
    <cfRule type="cellIs" dxfId="33" priority="33" operator="lessThan">
      <formula>0</formula>
    </cfRule>
    <cfRule type="top10" dxfId="32" priority="34" percent="1" rank="10"/>
  </conditionalFormatting>
  <conditionalFormatting sqref="Y4:Y55">
    <cfRule type="expression" dxfId="31" priority="35">
      <formula>ISODD(ROW())</formula>
    </cfRule>
  </conditionalFormatting>
  <conditionalFormatting sqref="V4:V55">
    <cfRule type="top10" dxfId="30" priority="28" percent="1" bottom="1" rank="10"/>
    <cfRule type="cellIs" dxfId="29" priority="29" operator="lessThan">
      <formula>0</formula>
    </cfRule>
    <cfRule type="top10" dxfId="28" priority="30" percent="1" rank="10"/>
  </conditionalFormatting>
  <conditionalFormatting sqref="V4:V55">
    <cfRule type="expression" dxfId="27" priority="31">
      <formula>ISODD(ROW())</formula>
    </cfRule>
  </conditionalFormatting>
  <conditionalFormatting sqref="S4:S55">
    <cfRule type="top10" dxfId="26" priority="24" percent="1" bottom="1" rank="10"/>
    <cfRule type="cellIs" dxfId="25" priority="25" operator="lessThan">
      <formula>0</formula>
    </cfRule>
    <cfRule type="top10" dxfId="24" priority="26" percent="1" rank="10"/>
  </conditionalFormatting>
  <conditionalFormatting sqref="S4:S55">
    <cfRule type="expression" dxfId="23" priority="27">
      <formula>ISODD(ROW())</formula>
    </cfRule>
  </conditionalFormatting>
  <conditionalFormatting sqref="P4:P55">
    <cfRule type="top10" dxfId="22" priority="20" percent="1" bottom="1" rank="10"/>
    <cfRule type="cellIs" dxfId="21" priority="21" operator="lessThan">
      <formula>0</formula>
    </cfRule>
    <cfRule type="top10" dxfId="20" priority="22" percent="1" rank="10"/>
  </conditionalFormatting>
  <conditionalFormatting sqref="P4:P55">
    <cfRule type="expression" dxfId="19" priority="23">
      <formula>ISODD(ROW())</formula>
    </cfRule>
  </conditionalFormatting>
  <conditionalFormatting sqref="M4:M55">
    <cfRule type="top10" dxfId="18" priority="16" percent="1" bottom="1" rank="10"/>
    <cfRule type="cellIs" dxfId="17" priority="17" operator="lessThan">
      <formula>0</formula>
    </cfRule>
    <cfRule type="top10" dxfId="16" priority="18" percent="1" rank="10"/>
  </conditionalFormatting>
  <conditionalFormatting sqref="M4:M55">
    <cfRule type="expression" dxfId="15" priority="19">
      <formula>ISODD(ROW())</formula>
    </cfRule>
  </conditionalFormatting>
  <conditionalFormatting sqref="J4:J55">
    <cfRule type="top10" dxfId="14" priority="12" percent="1" bottom="1" rank="10"/>
    <cfRule type="cellIs" dxfId="13" priority="13" operator="lessThan">
      <formula>0</formula>
    </cfRule>
    <cfRule type="top10" dxfId="12" priority="14" percent="1" rank="10"/>
  </conditionalFormatting>
  <conditionalFormatting sqref="J4:J55">
    <cfRule type="expression" dxfId="11" priority="15">
      <formula>ISODD(ROW())</formula>
    </cfRule>
  </conditionalFormatting>
  <conditionalFormatting sqref="G4:G55">
    <cfRule type="top10" dxfId="10" priority="8" percent="1" bottom="1" rank="10"/>
    <cfRule type="cellIs" dxfId="9" priority="9" operator="lessThan">
      <formula>0</formula>
    </cfRule>
    <cfRule type="top10" dxfId="8" priority="10" percent="1" rank="10"/>
  </conditionalFormatting>
  <conditionalFormatting sqref="G4:G55">
    <cfRule type="expression" dxfId="7" priority="11">
      <formula>ISODD(ROW())</formula>
    </cfRule>
  </conditionalFormatting>
  <conditionalFormatting sqref="D4:D55">
    <cfRule type="top10" dxfId="6" priority="4" percent="1" bottom="1" rank="10"/>
    <cfRule type="cellIs" dxfId="5" priority="5" operator="lessThan">
      <formula>0</formula>
    </cfRule>
    <cfRule type="top10" dxfId="4" priority="6" percent="1" rank="10"/>
  </conditionalFormatting>
  <conditionalFormatting sqref="D4:D55">
    <cfRule type="expression" dxfId="3" priority="7">
      <formula>ISODD(ROW())</formula>
    </cfRule>
  </conditionalFormatting>
  <conditionalFormatting sqref="AH4:AH55">
    <cfRule type="top10" dxfId="2" priority="1" percent="1" rank="10"/>
    <cfRule type="cellIs" dxfId="1" priority="2" operator="lessThan">
      <formula>0</formula>
    </cfRule>
  </conditionalFormatting>
  <conditionalFormatting sqref="AH4:AH55">
    <cfRule type="expression" dxfId="0" priority="3">
      <formula>ISODD(ROW())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5" x14ac:dyDescent="0.25"/>
  <sheetData>
    <row r="1" spans="1:2" s="34" customFormat="1" x14ac:dyDescent="0.25">
      <c r="A1" s="34" t="s">
        <v>84</v>
      </c>
    </row>
    <row r="2" spans="1:2" s="34" customFormat="1" x14ac:dyDescent="0.25">
      <c r="A2" s="34" t="s">
        <v>55</v>
      </c>
      <c r="B2" s="35"/>
    </row>
    <row r="3" spans="1:2" x14ac:dyDescent="0.25">
      <c r="A3" s="36" t="s">
        <v>89</v>
      </c>
      <c r="B3" s="35" t="s">
        <v>85</v>
      </c>
    </row>
    <row r="4" spans="1:2" s="34" customFormat="1" x14ac:dyDescent="0.25"/>
    <row r="5" spans="1:2" s="34" customFormat="1" x14ac:dyDescent="0.25">
      <c r="A5" t="s">
        <v>54</v>
      </c>
      <c r="B5"/>
    </row>
    <row r="6" spans="1:2" x14ac:dyDescent="0.25">
      <c r="A6" s="36" t="s">
        <v>89</v>
      </c>
      <c r="B6" s="35" t="s">
        <v>86</v>
      </c>
    </row>
    <row r="8" spans="1:2" x14ac:dyDescent="0.25">
      <c r="A8" t="s">
        <v>88</v>
      </c>
    </row>
    <row r="9" spans="1:2" x14ac:dyDescent="0.25">
      <c r="A9" s="36" t="s">
        <v>89</v>
      </c>
      <c r="B9" s="35" t="s">
        <v>87</v>
      </c>
    </row>
  </sheetData>
  <hyperlinks>
    <hyperlink ref="B3" r:id="rId1"/>
    <hyperlink ref="B6" r:id="rId2"/>
    <hyperlink ref="B9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HERD 2009-2018</vt:lpstr>
      <vt:lpstr>Analysis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2019-10-29T19:50:42Z</dcterms:created>
  <dcterms:modified xsi:type="dcterms:W3CDTF">2019-11-20T18:01:44Z</dcterms:modified>
</cp:coreProperties>
</file>