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son\Desktop\"/>
    </mc:Choice>
  </mc:AlternateContent>
  <bookViews>
    <workbookView xWindow="0" yWindow="0" windowWidth="19200" windowHeight="7650"/>
  </bookViews>
  <sheets>
    <sheet name="Pre-VC Deals by State &amp; Sta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S4" i="1"/>
  <c r="T4" i="1"/>
  <c r="X4" i="1" s="1"/>
  <c r="U4" i="1"/>
  <c r="Y4" i="1" s="1"/>
  <c r="R5" i="1"/>
  <c r="S5" i="1"/>
  <c r="T5" i="1"/>
  <c r="X5" i="1" s="1"/>
  <c r="U5" i="1"/>
  <c r="Y5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E56" i="1"/>
  <c r="D56" i="1"/>
  <c r="U55" i="1"/>
  <c r="Y55" i="1" s="1"/>
  <c r="T55" i="1"/>
  <c r="X55" i="1" s="1"/>
  <c r="U54" i="1"/>
  <c r="Y54" i="1" s="1"/>
  <c r="T54" i="1"/>
  <c r="X54" i="1" s="1"/>
  <c r="U53" i="1"/>
  <c r="Y53" i="1" s="1"/>
  <c r="T53" i="1"/>
  <c r="X53" i="1" s="1"/>
  <c r="U52" i="1"/>
  <c r="Y52" i="1" s="1"/>
  <c r="T52" i="1"/>
  <c r="X52" i="1" s="1"/>
  <c r="U51" i="1"/>
  <c r="Y51" i="1" s="1"/>
  <c r="T51" i="1"/>
  <c r="X51" i="1" s="1"/>
  <c r="U50" i="1"/>
  <c r="Y50" i="1" s="1"/>
  <c r="T50" i="1"/>
  <c r="X50" i="1" s="1"/>
  <c r="U49" i="1"/>
  <c r="Y49" i="1" s="1"/>
  <c r="T49" i="1"/>
  <c r="X49" i="1" s="1"/>
  <c r="U48" i="1"/>
  <c r="Y48" i="1" s="1"/>
  <c r="T48" i="1"/>
  <c r="X48" i="1" s="1"/>
  <c r="U47" i="1"/>
  <c r="Y47" i="1" s="1"/>
  <c r="T47" i="1"/>
  <c r="X47" i="1" s="1"/>
  <c r="U46" i="1"/>
  <c r="Y46" i="1" s="1"/>
  <c r="T46" i="1"/>
  <c r="X46" i="1" s="1"/>
  <c r="U45" i="1"/>
  <c r="Y45" i="1" s="1"/>
  <c r="T45" i="1"/>
  <c r="X45" i="1" s="1"/>
  <c r="U44" i="1"/>
  <c r="Y44" i="1" s="1"/>
  <c r="T44" i="1"/>
  <c r="X44" i="1" s="1"/>
  <c r="U43" i="1"/>
  <c r="Y43" i="1" s="1"/>
  <c r="T43" i="1"/>
  <c r="X43" i="1" s="1"/>
  <c r="U42" i="1"/>
  <c r="Y42" i="1" s="1"/>
  <c r="T42" i="1"/>
  <c r="X42" i="1" s="1"/>
  <c r="U41" i="1"/>
  <c r="Y41" i="1" s="1"/>
  <c r="T41" i="1"/>
  <c r="X41" i="1" s="1"/>
  <c r="U40" i="1"/>
  <c r="Y40" i="1" s="1"/>
  <c r="T40" i="1"/>
  <c r="X40" i="1" s="1"/>
  <c r="U39" i="1"/>
  <c r="Y39" i="1" s="1"/>
  <c r="T39" i="1"/>
  <c r="X39" i="1" s="1"/>
  <c r="U38" i="1"/>
  <c r="Y38" i="1" s="1"/>
  <c r="T38" i="1"/>
  <c r="X38" i="1" s="1"/>
  <c r="U37" i="1"/>
  <c r="Y37" i="1" s="1"/>
  <c r="T37" i="1"/>
  <c r="X37" i="1" s="1"/>
  <c r="U36" i="1"/>
  <c r="Y36" i="1" s="1"/>
  <c r="T36" i="1"/>
  <c r="X36" i="1" s="1"/>
  <c r="U35" i="1"/>
  <c r="Y35" i="1" s="1"/>
  <c r="T35" i="1"/>
  <c r="X35" i="1" s="1"/>
  <c r="U34" i="1"/>
  <c r="Y34" i="1" s="1"/>
  <c r="T34" i="1"/>
  <c r="X34" i="1" s="1"/>
  <c r="U33" i="1"/>
  <c r="Y33" i="1" s="1"/>
  <c r="T33" i="1"/>
  <c r="X33" i="1" s="1"/>
  <c r="U32" i="1"/>
  <c r="Y32" i="1" s="1"/>
  <c r="T32" i="1"/>
  <c r="X32" i="1" s="1"/>
  <c r="U31" i="1"/>
  <c r="Y31" i="1" s="1"/>
  <c r="T31" i="1"/>
  <c r="X31" i="1" s="1"/>
  <c r="U30" i="1"/>
  <c r="Y30" i="1" s="1"/>
  <c r="T30" i="1"/>
  <c r="X30" i="1" s="1"/>
  <c r="U29" i="1"/>
  <c r="Y29" i="1" s="1"/>
  <c r="T29" i="1"/>
  <c r="X29" i="1" s="1"/>
  <c r="U28" i="1"/>
  <c r="Y28" i="1" s="1"/>
  <c r="T28" i="1"/>
  <c r="X28" i="1" s="1"/>
  <c r="U27" i="1"/>
  <c r="Y27" i="1" s="1"/>
  <c r="T27" i="1"/>
  <c r="X27" i="1" s="1"/>
  <c r="U26" i="1"/>
  <c r="Y26" i="1" s="1"/>
  <c r="T26" i="1"/>
  <c r="X26" i="1" s="1"/>
  <c r="U25" i="1"/>
  <c r="Y25" i="1" s="1"/>
  <c r="T25" i="1"/>
  <c r="X25" i="1" s="1"/>
  <c r="U24" i="1"/>
  <c r="Y24" i="1" s="1"/>
  <c r="T24" i="1"/>
  <c r="X24" i="1" s="1"/>
  <c r="U23" i="1"/>
  <c r="Y23" i="1" s="1"/>
  <c r="T23" i="1"/>
  <c r="X23" i="1" s="1"/>
  <c r="U22" i="1"/>
  <c r="Y22" i="1" s="1"/>
  <c r="T22" i="1"/>
  <c r="X22" i="1" s="1"/>
  <c r="U21" i="1"/>
  <c r="Y21" i="1" s="1"/>
  <c r="T21" i="1"/>
  <c r="X21" i="1" s="1"/>
  <c r="U20" i="1"/>
  <c r="Y20" i="1" s="1"/>
  <c r="T20" i="1"/>
  <c r="X20" i="1" s="1"/>
  <c r="U19" i="1"/>
  <c r="Y19" i="1" s="1"/>
  <c r="T19" i="1"/>
  <c r="X19" i="1" s="1"/>
  <c r="U18" i="1"/>
  <c r="Y18" i="1" s="1"/>
  <c r="T18" i="1"/>
  <c r="X18" i="1" s="1"/>
  <c r="U17" i="1"/>
  <c r="Y17" i="1" s="1"/>
  <c r="T17" i="1"/>
  <c r="X17" i="1" s="1"/>
  <c r="U16" i="1"/>
  <c r="Y16" i="1" s="1"/>
  <c r="T16" i="1"/>
  <c r="X16" i="1" s="1"/>
  <c r="U15" i="1"/>
  <c r="Y15" i="1" s="1"/>
  <c r="T15" i="1"/>
  <c r="X15" i="1" s="1"/>
  <c r="U14" i="1"/>
  <c r="Y14" i="1" s="1"/>
  <c r="T14" i="1"/>
  <c r="X14" i="1" s="1"/>
  <c r="U13" i="1"/>
  <c r="Y13" i="1" s="1"/>
  <c r="T13" i="1"/>
  <c r="X13" i="1" s="1"/>
  <c r="U12" i="1"/>
  <c r="Y12" i="1" s="1"/>
  <c r="T12" i="1"/>
  <c r="X12" i="1" s="1"/>
  <c r="U11" i="1"/>
  <c r="Y11" i="1" s="1"/>
  <c r="T11" i="1"/>
  <c r="X11" i="1" s="1"/>
  <c r="U10" i="1"/>
  <c r="Y10" i="1" s="1"/>
  <c r="T10" i="1"/>
  <c r="X10" i="1" s="1"/>
  <c r="U9" i="1"/>
  <c r="Y9" i="1" s="1"/>
  <c r="T9" i="1"/>
  <c r="X9" i="1" s="1"/>
  <c r="U8" i="1"/>
  <c r="Y8" i="1" s="1"/>
  <c r="T8" i="1"/>
  <c r="X8" i="1" s="1"/>
  <c r="U7" i="1"/>
  <c r="Y7" i="1" s="1"/>
  <c r="T7" i="1"/>
  <c r="X7" i="1" s="1"/>
  <c r="U6" i="1"/>
  <c r="Y6" i="1" s="1"/>
  <c r="T6" i="1"/>
  <c r="X6" i="1" s="1"/>
  <c r="O56" i="1"/>
  <c r="S56" i="1" s="1"/>
  <c r="N56" i="1"/>
  <c r="R56" i="1" s="1"/>
  <c r="I56" i="1"/>
  <c r="M56" i="1" s="1"/>
  <c r="H56" i="1"/>
  <c r="L56" i="1" s="1"/>
  <c r="C56" i="1"/>
  <c r="B56" i="1"/>
  <c r="G56" i="1" l="1"/>
  <c r="T56" i="1"/>
  <c r="X56" i="1" s="1"/>
  <c r="F56" i="1"/>
  <c r="U56" i="1"/>
  <c r="Y56" i="1" s="1"/>
</calcChain>
</file>

<file path=xl/sharedStrings.xml><?xml version="1.0" encoding="utf-8"?>
<sst xmlns="http://schemas.openxmlformats.org/spreadsheetml/2006/main" count="97" uniqueCount="67">
  <si>
    <t>Year</t>
  </si>
  <si>
    <t>Deal Type</t>
  </si>
  <si>
    <t>Angel</t>
  </si>
  <si>
    <t>Seed</t>
  </si>
  <si>
    <t>Deal Count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</si>
  <si>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</si>
  <si>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</si>
  <si>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</si>
  <si>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</si>
  <si>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</si>
  <si>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</si>
  <si>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</si>
  <si>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</si>
  <si>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</si>
  <si>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</si>
  <si>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</si>
  <si>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</si>
  <si>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</si>
  <si>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</si>
  <si>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</si>
  <si>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</si>
  <si>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</si>
  <si>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</si>
  <si>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</si>
  <si>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</si>
  <si>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</si>
  <si>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</si>
  <si>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</si>
  <si>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</si>
  <si>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</si>
  <si>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</si>
  <si>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</si>
  <si>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</si>
  <si>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</si>
  <si>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</si>
  <si>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</si>
  <si>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</si>
  <si>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</si>
  <si>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</si>
  <si>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</si>
  <si>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</si>
  <si>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</si>
  <si>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</si>
  <si>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</si>
  <si>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</si>
  <si>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</si>
  <si>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</si>
  <si>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</si>
  <si>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</si>
  <si>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</si>
  <si>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</si>
  <si>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</si>
  <si>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</si>
  <si>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</si>
  <si>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</si>
  <si>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</si>
  <si>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</si>
  <si>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Accelerator/Incubator</t>
  </si>
  <si>
    <t>2017 (Quarters 1-3)</t>
  </si>
  <si>
    <t>2018 (Quarters 1-3)</t>
  </si>
  <si>
    <t>Y/Y Growth</t>
  </si>
  <si>
    <t>All Pre-VC</t>
  </si>
  <si>
    <t>All data from PitchBook's data platform</t>
  </si>
  <si>
    <t>Value (mm)</t>
  </si>
  <si>
    <t>Value</t>
  </si>
  <si>
    <t>States</t>
  </si>
  <si>
    <t>U.S.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</si>
</sst>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#"/>
    <numFmt numFmtId="165" formatCode="&quot;$&quot;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Roboto"/>
    </font>
    <font>
      <sz val="10"/>
      <name val="Roboto"/>
    </font>
    <font>
      <b/>
      <sz val="10"/>
      <color theme="0"/>
      <name val="Roboto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165" fontId="3" fillId="2" borderId="1" xfId="0" applyNumberFormat="1" applyFont="1" applyFill="1" applyBorder="1" applyAlignment="1">
      <alignment horizontal="right" vertical="center"/>
    </xf>
    <xf numFmtId="3" fontId="3" fillId="2" borderId="1" xfId="1" applyNumberFormat="1" applyFont="1" applyFill="1" applyBorder="1" applyAlignment="1">
      <alignment horizontal="right" vertical="center"/>
    </xf>
    <xf numFmtId="9" fontId="3" fillId="2" borderId="1" xfId="2" applyFont="1" applyFill="1" applyBorder="1" applyAlignment="1">
      <alignment horizontal="right" vertical="center"/>
    </xf>
    <xf numFmtId="3" fontId="0" fillId="0" borderId="0" xfId="0" applyNumberFormat="1"/>
    <xf numFmtId="0" fontId="4" fillId="5" borderId="3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3" fontId="3" fillId="2" borderId="8" xfId="1" applyNumberFormat="1" applyFont="1" applyFill="1" applyBorder="1" applyAlignment="1">
      <alignment horizontal="right" vertical="center"/>
    </xf>
    <xf numFmtId="9" fontId="3" fillId="2" borderId="7" xfId="2" applyFont="1" applyFill="1" applyBorder="1" applyAlignment="1">
      <alignment horizontal="right" vertical="center"/>
    </xf>
    <xf numFmtId="164" fontId="3" fillId="10" borderId="7" xfId="0" applyNumberFormat="1" applyFont="1" applyFill="1" applyBorder="1" applyAlignment="1">
      <alignment horizontal="center" vertical="center"/>
    </xf>
    <xf numFmtId="3" fontId="3" fillId="10" borderId="8" xfId="1" applyNumberFormat="1" applyFont="1" applyFill="1" applyBorder="1" applyAlignment="1">
      <alignment horizontal="right" vertical="center"/>
    </xf>
    <xf numFmtId="165" fontId="3" fillId="10" borderId="1" xfId="0" applyNumberFormat="1" applyFont="1" applyFill="1" applyBorder="1" applyAlignment="1">
      <alignment horizontal="right" vertical="center"/>
    </xf>
    <xf numFmtId="3" fontId="3" fillId="10" borderId="1" xfId="1" applyNumberFormat="1" applyFont="1" applyFill="1" applyBorder="1" applyAlignment="1">
      <alignment horizontal="right" vertical="center"/>
    </xf>
    <xf numFmtId="9" fontId="3" fillId="10" borderId="1" xfId="2" applyFont="1" applyFill="1" applyBorder="1" applyAlignment="1">
      <alignment horizontal="right" vertical="center"/>
    </xf>
    <xf numFmtId="9" fontId="3" fillId="10" borderId="7" xfId="2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right" vertical="center" wrapText="1"/>
    </xf>
    <xf numFmtId="0" fontId="4" fillId="5" borderId="12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3" fontId="4" fillId="5" borderId="8" xfId="1" applyNumberFormat="1" applyFont="1" applyFill="1" applyBorder="1" applyAlignment="1">
      <alignment horizontal="right" vertical="center"/>
    </xf>
    <xf numFmtId="165" fontId="4" fillId="5" borderId="1" xfId="0" applyNumberFormat="1" applyFont="1" applyFill="1" applyBorder="1" applyAlignment="1">
      <alignment horizontal="right" vertical="center"/>
    </xf>
    <xf numFmtId="3" fontId="4" fillId="5" borderId="1" xfId="1" applyNumberFormat="1" applyFont="1" applyFill="1" applyBorder="1" applyAlignment="1">
      <alignment horizontal="right" vertical="center"/>
    </xf>
    <xf numFmtId="9" fontId="4" fillId="5" borderId="1" xfId="2" applyFont="1" applyFill="1" applyBorder="1" applyAlignment="1">
      <alignment horizontal="right" vertical="center"/>
    </xf>
    <xf numFmtId="9" fontId="4" fillId="5" borderId="7" xfId="2" applyFont="1" applyFill="1" applyBorder="1" applyAlignment="1">
      <alignment horizontal="right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STI 2018">
      <a:dk1>
        <a:sysClr val="windowText" lastClr="000000"/>
      </a:dk1>
      <a:lt1>
        <a:sysClr val="window" lastClr="FFFFFF"/>
      </a:lt1>
      <a:dk2>
        <a:srgbClr val="394851"/>
      </a:dk2>
      <a:lt2>
        <a:srgbClr val="AEB8BF"/>
      </a:lt2>
      <a:accent1>
        <a:srgbClr val="005295"/>
      </a:accent1>
      <a:accent2>
        <a:srgbClr val="535487"/>
      </a:accent2>
      <a:accent3>
        <a:srgbClr val="3D7DCA"/>
      </a:accent3>
      <a:accent4>
        <a:srgbClr val="C20430"/>
      </a:accent4>
      <a:accent5>
        <a:srgbClr val="D2581C"/>
      </a:accent5>
      <a:accent6>
        <a:srgbClr val="76BD22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R4" sqref="R4"/>
    </sheetView>
  </sheetViews>
  <sheetFormatPr defaultRowHeight="15" x14ac:dyDescent="0.25"/>
  <cols>
    <col min="1" max="1" width="13.140625" style="1" customWidth="1"/>
    <col min="2" max="2" width="9.28515625" customWidth="1"/>
    <col min="3" max="3" width="9.140625" customWidth="1"/>
    <col min="4" max="25" width="9.28515625" customWidth="1"/>
  </cols>
  <sheetData>
    <row r="1" spans="1:25" ht="30" customHeight="1" x14ac:dyDescent="0.25">
      <c r="A1" s="20" t="s">
        <v>1</v>
      </c>
      <c r="B1" s="36" t="s">
        <v>57</v>
      </c>
      <c r="C1" s="37"/>
      <c r="D1" s="37"/>
      <c r="E1" s="37"/>
      <c r="F1" s="37"/>
      <c r="G1" s="38"/>
      <c r="H1" s="39" t="s">
        <v>2</v>
      </c>
      <c r="I1" s="40"/>
      <c r="J1" s="40"/>
      <c r="K1" s="40"/>
      <c r="L1" s="40"/>
      <c r="M1" s="41"/>
      <c r="N1" s="42" t="s">
        <v>3</v>
      </c>
      <c r="O1" s="43"/>
      <c r="P1" s="43"/>
      <c r="Q1" s="43"/>
      <c r="R1" s="43"/>
      <c r="S1" s="44"/>
      <c r="T1" s="31" t="s">
        <v>61</v>
      </c>
      <c r="U1" s="32"/>
      <c r="V1" s="32"/>
      <c r="W1" s="32"/>
      <c r="X1" s="32"/>
      <c r="Y1" s="33"/>
    </row>
    <row r="2" spans="1:25" ht="30" customHeight="1" x14ac:dyDescent="0.25">
      <c r="A2" s="20" t="s">
        <v>0</v>
      </c>
      <c r="B2" s="34" t="s">
        <v>58</v>
      </c>
      <c r="C2" s="35"/>
      <c r="D2" s="27" t="s">
        <v>59</v>
      </c>
      <c r="E2" s="28"/>
      <c r="F2" s="29" t="s">
        <v>60</v>
      </c>
      <c r="G2" s="30"/>
      <c r="H2" s="34" t="s">
        <v>58</v>
      </c>
      <c r="I2" s="35"/>
      <c r="J2" s="27" t="s">
        <v>59</v>
      </c>
      <c r="K2" s="28"/>
      <c r="L2" s="29" t="s">
        <v>60</v>
      </c>
      <c r="M2" s="30"/>
      <c r="N2" s="34" t="s">
        <v>58</v>
      </c>
      <c r="O2" s="35"/>
      <c r="P2" s="27" t="s">
        <v>59</v>
      </c>
      <c r="Q2" s="28"/>
      <c r="R2" s="29" t="s">
        <v>60</v>
      </c>
      <c r="S2" s="30"/>
      <c r="T2" s="34" t="s">
        <v>58</v>
      </c>
      <c r="U2" s="35"/>
      <c r="V2" s="27" t="s">
        <v>59</v>
      </c>
      <c r="W2" s="28"/>
      <c r="X2" s="29" t="s">
        <v>60</v>
      </c>
      <c r="Y2" s="30"/>
    </row>
    <row r="3" spans="1:25" ht="30" customHeight="1" x14ac:dyDescent="0.25">
      <c r="A3" s="20" t="s">
        <v>65</v>
      </c>
      <c r="B3" s="18" t="s">
        <v>4</v>
      </c>
      <c r="C3" s="7" t="s">
        <v>63</v>
      </c>
      <c r="D3" s="6" t="s">
        <v>4</v>
      </c>
      <c r="E3" s="7" t="s">
        <v>63</v>
      </c>
      <c r="F3" s="6" t="s">
        <v>4</v>
      </c>
      <c r="G3" s="19" t="s">
        <v>64</v>
      </c>
      <c r="H3" s="18" t="s">
        <v>4</v>
      </c>
      <c r="I3" s="7" t="s">
        <v>63</v>
      </c>
      <c r="J3" s="6" t="s">
        <v>4</v>
      </c>
      <c r="K3" s="7" t="s">
        <v>63</v>
      </c>
      <c r="L3" s="6" t="s">
        <v>4</v>
      </c>
      <c r="M3" s="19" t="s">
        <v>64</v>
      </c>
      <c r="N3" s="18" t="s">
        <v>4</v>
      </c>
      <c r="O3" s="7" t="s">
        <v>63</v>
      </c>
      <c r="P3" s="6" t="s">
        <v>4</v>
      </c>
      <c r="Q3" s="7" t="s">
        <v>63</v>
      </c>
      <c r="R3" s="6" t="s">
        <v>4</v>
      </c>
      <c r="S3" s="19" t="s">
        <v>64</v>
      </c>
      <c r="T3" s="18" t="s">
        <v>4</v>
      </c>
      <c r="U3" s="7" t="s">
        <v>63</v>
      </c>
      <c r="V3" s="6" t="s">
        <v>4</v>
      </c>
      <c r="W3" s="7" t="s">
        <v>63</v>
      </c>
      <c r="X3" s="6" t="s">
        <v>4</v>
      </c>
      <c r="Y3" s="19" t="s">
        <v>64</v>
      </c>
    </row>
    <row r="4" spans="1:25" ht="18" customHeight="1" x14ac:dyDescent="0.25">
      <c r="A4" s="8" t="s">
        <v>5</v>
      </c>
      <c r="B4" s="10">
        <v>13</v>
      </c>
      <c r="C4" s="2">
        <v>0.66</v>
      </c>
      <c r="D4" s="3">
        <v>8</v>
      </c>
      <c r="E4" s="2">
        <v>0.56000000000000005</v>
      </c>
      <c r="F4" s="4">
        <f>IF(B4&lt;&gt;0,D4/B4-1,"n/a")</f>
        <v>-0.38461538461538458</v>
      </c>
      <c r="G4" s="11">
        <f>IF(C4&lt;&gt;0,E4/C4-1,"n/a")</f>
        <v>-0.15151515151515149</v>
      </c>
      <c r="H4" s="10">
        <v>10</v>
      </c>
      <c r="I4" s="2">
        <v>19.829999999999998</v>
      </c>
      <c r="J4" s="3">
        <v>10</v>
      </c>
      <c r="K4" s="2">
        <v>16.079999999999998</v>
      </c>
      <c r="L4" s="4">
        <f>IF(H4&lt;&gt;0,J4/H4-1,"n/a")</f>
        <v>0</v>
      </c>
      <c r="M4" s="11">
        <f>IF(I4&lt;&gt;0,K4/I4-1,"n/a")</f>
        <v>-0.18910741301059009</v>
      </c>
      <c r="N4" s="10">
        <v>2</v>
      </c>
      <c r="O4" s="2">
        <v>1.3</v>
      </c>
      <c r="P4" s="3">
        <v>4</v>
      </c>
      <c r="Q4" s="2">
        <v>4.1099999999999994</v>
      </c>
      <c r="R4" s="4">
        <f>IF(N4&lt;&gt;0,P4/N4-1,"n/a")</f>
        <v>1</v>
      </c>
      <c r="S4" s="11">
        <f>IF(O4&lt;&gt;0,Q4/O4-1,"n/a")</f>
        <v>2.161538461538461</v>
      </c>
      <c r="T4" s="10">
        <f t="shared" ref="T4:T35" si="0">SUM(B4,H4,N4)</f>
        <v>25</v>
      </c>
      <c r="U4" s="2">
        <f t="shared" ref="U4:U35" si="1">SUM(C4,I4,O4)</f>
        <v>21.79</v>
      </c>
      <c r="V4" s="3">
        <v>22</v>
      </c>
      <c r="W4" s="2">
        <v>20.749999999999996</v>
      </c>
      <c r="X4" s="4">
        <f>IF(T4&lt;&gt;0,V4/T4-1,"n/a")</f>
        <v>-0.12</v>
      </c>
      <c r="Y4" s="11">
        <f>IF(U4&lt;&gt;0,W4/U4-1,"n/a")</f>
        <v>-4.7728315741165761E-2</v>
      </c>
    </row>
    <row r="5" spans="1:25" ht="18" customHeight="1" x14ac:dyDescent="0.25">
      <c r="A5" s="12" t="s">
        <v>6</v>
      </c>
      <c r="B5" s="13">
        <v>1</v>
      </c>
      <c r="C5" s="14">
        <v>0.03</v>
      </c>
      <c r="D5" s="15">
        <v>2</v>
      </c>
      <c r="E5" s="14">
        <v>0.03</v>
      </c>
      <c r="F5" s="16">
        <f t="shared" ref="F5:F56" si="2">IF(B5&lt;&gt;0,D5/B5-1,"n/a")</f>
        <v>1</v>
      </c>
      <c r="G5" s="17">
        <f t="shared" ref="G5:G56" si="3">IF(C5&lt;&gt;0,E5/C5-1,"n/a")</f>
        <v>0</v>
      </c>
      <c r="H5" s="13">
        <v>2</v>
      </c>
      <c r="I5" s="14">
        <v>0.33999999999999997</v>
      </c>
      <c r="J5" s="15">
        <v>2</v>
      </c>
      <c r="K5" s="14">
        <v>1.5899999999999999</v>
      </c>
      <c r="L5" s="16">
        <f t="shared" ref="L5:L56" si="4">IF(H5&lt;&gt;0,J5/H5-1,"n/a")</f>
        <v>0</v>
      </c>
      <c r="M5" s="17">
        <f t="shared" ref="M5:M56" si="5">IF(I5&lt;&gt;0,K5/I5-1,"n/a")</f>
        <v>3.6764705882352944</v>
      </c>
      <c r="N5" s="13">
        <v>0</v>
      </c>
      <c r="O5" s="14">
        <v>0</v>
      </c>
      <c r="P5" s="15">
        <v>0</v>
      </c>
      <c r="Q5" s="14">
        <v>0</v>
      </c>
      <c r="R5" s="16" t="str">
        <f t="shared" ref="R5:R56" si="6">IF(N5&lt;&gt;0,P5/N5-1,"n/a")</f>
        <v>n/a</v>
      </c>
      <c r="S5" s="17" t="str">
        <f t="shared" ref="S5:S56" si="7">IF(O5&lt;&gt;0,Q5/O5-1,"n/a")</f>
        <v>n/a</v>
      </c>
      <c r="T5" s="13">
        <f t="shared" si="0"/>
        <v>3</v>
      </c>
      <c r="U5" s="14">
        <f t="shared" si="1"/>
        <v>0.37</v>
      </c>
      <c r="V5" s="15">
        <v>4</v>
      </c>
      <c r="W5" s="14">
        <v>1.6199999999999999</v>
      </c>
      <c r="X5" s="16">
        <f t="shared" ref="X5:X56" si="8">IF(T5&lt;&gt;0,V5/T5-1,"n/a")</f>
        <v>0.33333333333333326</v>
      </c>
      <c r="Y5" s="17">
        <f t="shared" ref="Y5:Y56" si="9">IF(U5&lt;&gt;0,W5/U5-1,"n/a")</f>
        <v>3.3783783783783781</v>
      </c>
    </row>
    <row r="6" spans="1:25" ht="18" customHeight="1" x14ac:dyDescent="0.25">
      <c r="A6" s="8" t="s">
        <v>7</v>
      </c>
      <c r="B6" s="10">
        <v>43</v>
      </c>
      <c r="C6" s="2">
        <v>0.52</v>
      </c>
      <c r="D6" s="3">
        <v>16</v>
      </c>
      <c r="E6" s="2">
        <v>0.27</v>
      </c>
      <c r="F6" s="4">
        <f t="shared" si="2"/>
        <v>-0.62790697674418605</v>
      </c>
      <c r="G6" s="11">
        <f t="shared" si="3"/>
        <v>-0.48076923076923073</v>
      </c>
      <c r="H6" s="10">
        <v>36</v>
      </c>
      <c r="I6" s="2">
        <v>37.209999999999994</v>
      </c>
      <c r="J6" s="3">
        <v>21</v>
      </c>
      <c r="K6" s="2">
        <v>15.400000000000002</v>
      </c>
      <c r="L6" s="4">
        <f t="shared" si="4"/>
        <v>-0.41666666666666663</v>
      </c>
      <c r="M6" s="11">
        <f t="shared" si="5"/>
        <v>-0.58613276001074965</v>
      </c>
      <c r="N6" s="10">
        <v>12</v>
      </c>
      <c r="O6" s="2">
        <v>12.520000000000001</v>
      </c>
      <c r="P6" s="3">
        <v>8</v>
      </c>
      <c r="Q6" s="2">
        <v>20.28</v>
      </c>
      <c r="R6" s="4">
        <f t="shared" si="6"/>
        <v>-0.33333333333333337</v>
      </c>
      <c r="S6" s="11">
        <f t="shared" si="7"/>
        <v>0.61980830670926501</v>
      </c>
      <c r="T6" s="10">
        <f t="shared" si="0"/>
        <v>91</v>
      </c>
      <c r="U6" s="2">
        <f t="shared" si="1"/>
        <v>50.25</v>
      </c>
      <c r="V6" s="3">
        <v>45</v>
      </c>
      <c r="W6" s="2">
        <v>35.950000000000003</v>
      </c>
      <c r="X6" s="4">
        <f t="shared" si="8"/>
        <v>-0.50549450549450547</v>
      </c>
      <c r="Y6" s="11">
        <f t="shared" si="9"/>
        <v>-0.2845771144278606</v>
      </c>
    </row>
    <row r="7" spans="1:25" ht="18" customHeight="1" x14ac:dyDescent="0.25">
      <c r="A7" s="12" t="s">
        <v>8</v>
      </c>
      <c r="B7" s="13">
        <v>2</v>
      </c>
      <c r="C7" s="14">
        <v>0.05</v>
      </c>
      <c r="D7" s="15">
        <v>2</v>
      </c>
      <c r="E7" s="14">
        <v>0.13</v>
      </c>
      <c r="F7" s="16">
        <f t="shared" si="2"/>
        <v>0</v>
      </c>
      <c r="G7" s="17">
        <f t="shared" si="3"/>
        <v>1.6</v>
      </c>
      <c r="H7" s="13">
        <v>9</v>
      </c>
      <c r="I7" s="14">
        <v>2.99</v>
      </c>
      <c r="J7" s="15">
        <v>16</v>
      </c>
      <c r="K7" s="14">
        <v>12.83</v>
      </c>
      <c r="L7" s="16">
        <f t="shared" si="4"/>
        <v>0.77777777777777768</v>
      </c>
      <c r="M7" s="17">
        <f t="shared" si="5"/>
        <v>3.2909698996655514</v>
      </c>
      <c r="N7" s="13">
        <v>1</v>
      </c>
      <c r="O7" s="14">
        <v>0.05</v>
      </c>
      <c r="P7" s="15">
        <v>1</v>
      </c>
      <c r="Q7" s="14">
        <v>1.5</v>
      </c>
      <c r="R7" s="16">
        <f t="shared" si="6"/>
        <v>0</v>
      </c>
      <c r="S7" s="17">
        <f t="shared" si="7"/>
        <v>29</v>
      </c>
      <c r="T7" s="13">
        <f t="shared" si="0"/>
        <v>12</v>
      </c>
      <c r="U7" s="14">
        <f t="shared" si="1"/>
        <v>3.09</v>
      </c>
      <c r="V7" s="15">
        <v>19</v>
      </c>
      <c r="W7" s="14">
        <v>14.46</v>
      </c>
      <c r="X7" s="16">
        <f t="shared" si="8"/>
        <v>0.58333333333333326</v>
      </c>
      <c r="Y7" s="17">
        <f t="shared" si="9"/>
        <v>3.6796116504854375</v>
      </c>
    </row>
    <row r="8" spans="1:25" ht="18" customHeight="1" x14ac:dyDescent="0.25">
      <c r="A8" s="8" t="s">
        <v>9</v>
      </c>
      <c r="B8" s="10">
        <v>1035</v>
      </c>
      <c r="C8" s="2">
        <v>106.02000000000031</v>
      </c>
      <c r="D8" s="3">
        <v>570</v>
      </c>
      <c r="E8" s="2">
        <v>42.329999999999949</v>
      </c>
      <c r="F8" s="4">
        <f t="shared" si="2"/>
        <v>-0.44927536231884058</v>
      </c>
      <c r="G8" s="11">
        <f t="shared" si="3"/>
        <v>-0.60073571024335193</v>
      </c>
      <c r="H8" s="10">
        <v>408</v>
      </c>
      <c r="I8" s="2">
        <v>685.09999999999957</v>
      </c>
      <c r="J8" s="3">
        <v>320</v>
      </c>
      <c r="K8" s="2">
        <v>722.47999999999888</v>
      </c>
      <c r="L8" s="4">
        <f t="shared" si="4"/>
        <v>-0.21568627450980393</v>
      </c>
      <c r="M8" s="11">
        <f t="shared" si="5"/>
        <v>5.4561377901035435E-2</v>
      </c>
      <c r="N8" s="10">
        <v>605</v>
      </c>
      <c r="O8" s="2">
        <v>1376.6899999999989</v>
      </c>
      <c r="P8" s="3">
        <v>452</v>
      </c>
      <c r="Q8" s="2">
        <v>1292.8500000000001</v>
      </c>
      <c r="R8" s="4">
        <f t="shared" si="6"/>
        <v>-0.2528925619834711</v>
      </c>
      <c r="S8" s="11">
        <f t="shared" si="7"/>
        <v>-6.0899694194044285E-2</v>
      </c>
      <c r="T8" s="10">
        <f t="shared" si="0"/>
        <v>2048</v>
      </c>
      <c r="U8" s="2">
        <f t="shared" si="1"/>
        <v>2167.8099999999986</v>
      </c>
      <c r="V8" s="3">
        <v>1342</v>
      </c>
      <c r="W8" s="2">
        <v>2057.6599999999989</v>
      </c>
      <c r="X8" s="4">
        <f t="shared" si="8"/>
        <v>-0.3447265625</v>
      </c>
      <c r="Y8" s="11">
        <f t="shared" si="9"/>
        <v>-5.081164862234222E-2</v>
      </c>
    </row>
    <row r="9" spans="1:25" ht="18" customHeight="1" x14ac:dyDescent="0.25">
      <c r="A9" s="12" t="s">
        <v>10</v>
      </c>
      <c r="B9" s="13">
        <v>81</v>
      </c>
      <c r="C9" s="14">
        <v>9.1899999999999959</v>
      </c>
      <c r="D9" s="15">
        <v>47</v>
      </c>
      <c r="E9" s="14">
        <v>3.3599999999999994</v>
      </c>
      <c r="F9" s="16">
        <f t="shared" si="2"/>
        <v>-0.41975308641975306</v>
      </c>
      <c r="G9" s="17">
        <f t="shared" si="3"/>
        <v>-0.63438520130576703</v>
      </c>
      <c r="H9" s="13">
        <v>109</v>
      </c>
      <c r="I9" s="14">
        <v>144.67000000000004</v>
      </c>
      <c r="J9" s="15">
        <v>73</v>
      </c>
      <c r="K9" s="14">
        <v>93.019999999999968</v>
      </c>
      <c r="L9" s="16">
        <f t="shared" si="4"/>
        <v>-0.33027522935779818</v>
      </c>
      <c r="M9" s="17">
        <f t="shared" si="5"/>
        <v>-0.35701942351558758</v>
      </c>
      <c r="N9" s="13">
        <v>46</v>
      </c>
      <c r="O9" s="14">
        <v>71.27</v>
      </c>
      <c r="P9" s="15">
        <v>26</v>
      </c>
      <c r="Q9" s="14">
        <v>45.379999999999995</v>
      </c>
      <c r="R9" s="16">
        <f t="shared" si="6"/>
        <v>-0.43478260869565222</v>
      </c>
      <c r="S9" s="17">
        <f t="shared" si="7"/>
        <v>-0.36326645152237969</v>
      </c>
      <c r="T9" s="13">
        <f t="shared" si="0"/>
        <v>236</v>
      </c>
      <c r="U9" s="14">
        <f t="shared" si="1"/>
        <v>225.13000000000005</v>
      </c>
      <c r="V9" s="15">
        <v>146</v>
      </c>
      <c r="W9" s="14">
        <v>141.75999999999996</v>
      </c>
      <c r="X9" s="16">
        <f t="shared" si="8"/>
        <v>-0.38135593220338981</v>
      </c>
      <c r="Y9" s="17">
        <f t="shared" si="9"/>
        <v>-0.37031937103007184</v>
      </c>
    </row>
    <row r="10" spans="1:25" ht="18" customHeight="1" x14ac:dyDescent="0.25">
      <c r="A10" s="8" t="s">
        <v>11</v>
      </c>
      <c r="B10" s="10">
        <v>19</v>
      </c>
      <c r="C10" s="2">
        <v>0.51</v>
      </c>
      <c r="D10" s="3">
        <v>3</v>
      </c>
      <c r="E10" s="2">
        <v>0.03</v>
      </c>
      <c r="F10" s="4">
        <f t="shared" si="2"/>
        <v>-0.84210526315789469</v>
      </c>
      <c r="G10" s="11">
        <f t="shared" si="3"/>
        <v>-0.94117647058823528</v>
      </c>
      <c r="H10" s="10">
        <v>24</v>
      </c>
      <c r="I10" s="2">
        <v>22.04</v>
      </c>
      <c r="J10" s="3">
        <v>18</v>
      </c>
      <c r="K10" s="2">
        <v>18.21</v>
      </c>
      <c r="L10" s="4">
        <f t="shared" si="4"/>
        <v>-0.25</v>
      </c>
      <c r="M10" s="11">
        <f t="shared" si="5"/>
        <v>-0.17377495462794912</v>
      </c>
      <c r="N10" s="10">
        <v>11</v>
      </c>
      <c r="O10" s="2">
        <v>23.180000000000003</v>
      </c>
      <c r="P10" s="3">
        <v>15</v>
      </c>
      <c r="Q10" s="2">
        <v>45.06</v>
      </c>
      <c r="R10" s="4">
        <f t="shared" si="6"/>
        <v>0.36363636363636354</v>
      </c>
      <c r="S10" s="11">
        <f t="shared" si="7"/>
        <v>0.94391716997411534</v>
      </c>
      <c r="T10" s="10">
        <f t="shared" si="0"/>
        <v>54</v>
      </c>
      <c r="U10" s="2">
        <f t="shared" si="1"/>
        <v>45.730000000000004</v>
      </c>
      <c r="V10" s="3">
        <v>36</v>
      </c>
      <c r="W10" s="2">
        <v>63.300000000000004</v>
      </c>
      <c r="X10" s="4">
        <f t="shared" si="8"/>
        <v>-0.33333333333333337</v>
      </c>
      <c r="Y10" s="11">
        <f t="shared" si="9"/>
        <v>0.38421167723595007</v>
      </c>
    </row>
    <row r="11" spans="1:25" ht="18" customHeight="1" x14ac:dyDescent="0.25">
      <c r="A11" s="12" t="s">
        <v>12</v>
      </c>
      <c r="B11" s="13">
        <v>40</v>
      </c>
      <c r="C11" s="14">
        <v>2.5</v>
      </c>
      <c r="D11" s="15">
        <v>25</v>
      </c>
      <c r="E11" s="14">
        <v>1.3900000000000001</v>
      </c>
      <c r="F11" s="16">
        <f t="shared" si="2"/>
        <v>-0.375</v>
      </c>
      <c r="G11" s="17">
        <f t="shared" si="3"/>
        <v>-0.44399999999999995</v>
      </c>
      <c r="H11" s="13">
        <v>11</v>
      </c>
      <c r="I11" s="14">
        <v>549.04</v>
      </c>
      <c r="J11" s="15">
        <v>11</v>
      </c>
      <c r="K11" s="14">
        <v>5.3399999999999981</v>
      </c>
      <c r="L11" s="16">
        <f t="shared" si="4"/>
        <v>0</v>
      </c>
      <c r="M11" s="17">
        <f t="shared" si="5"/>
        <v>-0.99027393268250041</v>
      </c>
      <c r="N11" s="13">
        <v>17</v>
      </c>
      <c r="O11" s="14">
        <v>16.850000000000001</v>
      </c>
      <c r="P11" s="15">
        <v>9</v>
      </c>
      <c r="Q11" s="14">
        <v>5.71</v>
      </c>
      <c r="R11" s="16">
        <f t="shared" si="6"/>
        <v>-0.47058823529411764</v>
      </c>
      <c r="S11" s="17">
        <f t="shared" si="7"/>
        <v>-0.66112759643916919</v>
      </c>
      <c r="T11" s="13">
        <f t="shared" si="0"/>
        <v>68</v>
      </c>
      <c r="U11" s="14">
        <f t="shared" si="1"/>
        <v>568.39</v>
      </c>
      <c r="V11" s="15">
        <v>45</v>
      </c>
      <c r="W11" s="14">
        <v>12.439999999999998</v>
      </c>
      <c r="X11" s="16">
        <f t="shared" si="8"/>
        <v>-0.33823529411764708</v>
      </c>
      <c r="Y11" s="17">
        <f t="shared" si="9"/>
        <v>-0.97811361916993611</v>
      </c>
    </row>
    <row r="12" spans="1:25" ht="24" customHeight="1" x14ac:dyDescent="0.25">
      <c r="A12" s="9" t="s">
        <v>13</v>
      </c>
      <c r="B12" s="10">
        <v>25</v>
      </c>
      <c r="C12" s="2">
        <v>0.88</v>
      </c>
      <c r="D12" s="3">
        <v>26</v>
      </c>
      <c r="E12" s="2">
        <v>3.4800000000000004</v>
      </c>
      <c r="F12" s="4">
        <f t="shared" si="2"/>
        <v>4.0000000000000036E-2</v>
      </c>
      <c r="G12" s="11">
        <f t="shared" si="3"/>
        <v>2.954545454545455</v>
      </c>
      <c r="H12" s="10">
        <v>15</v>
      </c>
      <c r="I12" s="2">
        <v>20.73</v>
      </c>
      <c r="J12" s="3">
        <v>10</v>
      </c>
      <c r="K12" s="2">
        <v>11.09</v>
      </c>
      <c r="L12" s="4">
        <f t="shared" si="4"/>
        <v>-0.33333333333333337</v>
      </c>
      <c r="M12" s="11">
        <f t="shared" si="5"/>
        <v>-0.46502653159671969</v>
      </c>
      <c r="N12" s="10">
        <v>10</v>
      </c>
      <c r="O12" s="2">
        <v>21.209999999999997</v>
      </c>
      <c r="P12" s="3">
        <v>12</v>
      </c>
      <c r="Q12" s="2">
        <v>22.270000000000003</v>
      </c>
      <c r="R12" s="4">
        <f t="shared" si="6"/>
        <v>0.19999999999999996</v>
      </c>
      <c r="S12" s="11">
        <f t="shared" si="7"/>
        <v>4.9976426214050296E-2</v>
      </c>
      <c r="T12" s="10">
        <f t="shared" si="0"/>
        <v>50</v>
      </c>
      <c r="U12" s="2">
        <f t="shared" si="1"/>
        <v>42.819999999999993</v>
      </c>
      <c r="V12" s="3">
        <v>48</v>
      </c>
      <c r="W12" s="2">
        <v>36.840000000000003</v>
      </c>
      <c r="X12" s="4">
        <f t="shared" si="8"/>
        <v>-4.0000000000000036E-2</v>
      </c>
      <c r="Y12" s="11">
        <f t="shared" si="9"/>
        <v>-0.13965436711816881</v>
      </c>
    </row>
    <row r="13" spans="1:25" ht="18" customHeight="1" x14ac:dyDescent="0.25">
      <c r="A13" s="12" t="s">
        <v>14</v>
      </c>
      <c r="B13" s="13">
        <v>57</v>
      </c>
      <c r="C13" s="14">
        <v>3.41</v>
      </c>
      <c r="D13" s="15">
        <v>58</v>
      </c>
      <c r="E13" s="14">
        <v>2.4299999999999997</v>
      </c>
      <c r="F13" s="16">
        <f t="shared" si="2"/>
        <v>1.7543859649122862E-2</v>
      </c>
      <c r="G13" s="17">
        <f t="shared" si="3"/>
        <v>-0.28739002932551327</v>
      </c>
      <c r="H13" s="13">
        <v>98</v>
      </c>
      <c r="I13" s="14">
        <v>134.26</v>
      </c>
      <c r="J13" s="15">
        <v>94</v>
      </c>
      <c r="K13" s="14">
        <v>142.60999999999999</v>
      </c>
      <c r="L13" s="16">
        <f t="shared" si="4"/>
        <v>-4.081632653061229E-2</v>
      </c>
      <c r="M13" s="17">
        <f t="shared" si="5"/>
        <v>6.2192760315805007E-2</v>
      </c>
      <c r="N13" s="13">
        <v>33</v>
      </c>
      <c r="O13" s="14">
        <v>54.75</v>
      </c>
      <c r="P13" s="15">
        <v>19</v>
      </c>
      <c r="Q13" s="14">
        <v>31.11</v>
      </c>
      <c r="R13" s="16">
        <f t="shared" si="6"/>
        <v>-0.4242424242424242</v>
      </c>
      <c r="S13" s="17">
        <f t="shared" si="7"/>
        <v>-0.4317808219178082</v>
      </c>
      <c r="T13" s="13">
        <f t="shared" si="0"/>
        <v>188</v>
      </c>
      <c r="U13" s="14">
        <f t="shared" si="1"/>
        <v>192.42</v>
      </c>
      <c r="V13" s="15">
        <v>171</v>
      </c>
      <c r="W13" s="14">
        <v>176.14999999999998</v>
      </c>
      <c r="X13" s="16">
        <f t="shared" si="8"/>
        <v>-9.0425531914893664E-2</v>
      </c>
      <c r="Y13" s="17">
        <f t="shared" si="9"/>
        <v>-8.4554620101860545E-2</v>
      </c>
    </row>
    <row r="14" spans="1:25" ht="18" customHeight="1" x14ac:dyDescent="0.25">
      <c r="A14" s="8" t="s">
        <v>15</v>
      </c>
      <c r="B14" s="10">
        <v>48</v>
      </c>
      <c r="C14" s="2">
        <v>9.36</v>
      </c>
      <c r="D14" s="3">
        <v>32</v>
      </c>
      <c r="E14" s="2">
        <v>1.3800000000000003</v>
      </c>
      <c r="F14" s="4">
        <f t="shared" si="2"/>
        <v>-0.33333333333333337</v>
      </c>
      <c r="G14" s="11">
        <f t="shared" si="3"/>
        <v>-0.85256410256410253</v>
      </c>
      <c r="H14" s="10">
        <v>36</v>
      </c>
      <c r="I14" s="2">
        <v>78.530000000000015</v>
      </c>
      <c r="J14" s="3">
        <v>36</v>
      </c>
      <c r="K14" s="2">
        <v>36.980000000000004</v>
      </c>
      <c r="L14" s="4">
        <f t="shared" si="4"/>
        <v>0</v>
      </c>
      <c r="M14" s="11">
        <f t="shared" si="5"/>
        <v>-0.52909716032089649</v>
      </c>
      <c r="N14" s="10">
        <v>19</v>
      </c>
      <c r="O14" s="2">
        <v>38.279999999999994</v>
      </c>
      <c r="P14" s="3">
        <v>14</v>
      </c>
      <c r="Q14" s="2">
        <v>20.28</v>
      </c>
      <c r="R14" s="4">
        <f t="shared" si="6"/>
        <v>-0.26315789473684215</v>
      </c>
      <c r="S14" s="11">
        <f t="shared" si="7"/>
        <v>-0.47021943573667702</v>
      </c>
      <c r="T14" s="10">
        <f t="shared" si="0"/>
        <v>103</v>
      </c>
      <c r="U14" s="2">
        <f t="shared" si="1"/>
        <v>126.17000000000002</v>
      </c>
      <c r="V14" s="3">
        <v>82</v>
      </c>
      <c r="W14" s="2">
        <v>58.640000000000008</v>
      </c>
      <c r="X14" s="4">
        <f t="shared" si="8"/>
        <v>-0.20388349514563109</v>
      </c>
      <c r="Y14" s="11">
        <f t="shared" si="9"/>
        <v>-0.53523024490766424</v>
      </c>
    </row>
    <row r="15" spans="1:25" ht="18" customHeight="1" x14ac:dyDescent="0.25">
      <c r="A15" s="12" t="s">
        <v>16</v>
      </c>
      <c r="B15" s="13">
        <v>5</v>
      </c>
      <c r="C15" s="14">
        <v>1.26</v>
      </c>
      <c r="D15" s="15">
        <v>2</v>
      </c>
      <c r="E15" s="14">
        <v>0.16999999999999998</v>
      </c>
      <c r="F15" s="16">
        <f t="shared" si="2"/>
        <v>-0.6</v>
      </c>
      <c r="G15" s="17">
        <f t="shared" si="3"/>
        <v>-0.86507936507936511</v>
      </c>
      <c r="H15" s="13">
        <v>3</v>
      </c>
      <c r="I15" s="14">
        <v>2.91</v>
      </c>
      <c r="J15" s="15">
        <v>5</v>
      </c>
      <c r="K15" s="14">
        <v>10.889999999999999</v>
      </c>
      <c r="L15" s="16">
        <f t="shared" si="4"/>
        <v>0.66666666666666674</v>
      </c>
      <c r="M15" s="17">
        <f t="shared" si="5"/>
        <v>2.742268041237113</v>
      </c>
      <c r="N15" s="13">
        <v>1</v>
      </c>
      <c r="O15" s="14">
        <v>0.42</v>
      </c>
      <c r="P15" s="15">
        <v>0</v>
      </c>
      <c r="Q15" s="14">
        <v>0</v>
      </c>
      <c r="R15" s="16">
        <f t="shared" si="6"/>
        <v>-1</v>
      </c>
      <c r="S15" s="17">
        <f t="shared" si="7"/>
        <v>-1</v>
      </c>
      <c r="T15" s="13">
        <f t="shared" si="0"/>
        <v>9</v>
      </c>
      <c r="U15" s="14">
        <f t="shared" si="1"/>
        <v>4.59</v>
      </c>
      <c r="V15" s="15">
        <v>7</v>
      </c>
      <c r="W15" s="14">
        <v>11.059999999999999</v>
      </c>
      <c r="X15" s="16">
        <f t="shared" si="8"/>
        <v>-0.22222222222222221</v>
      </c>
      <c r="Y15" s="17">
        <f t="shared" si="9"/>
        <v>1.4095860566448799</v>
      </c>
    </row>
    <row r="16" spans="1:25" ht="18" customHeight="1" x14ac:dyDescent="0.25">
      <c r="A16" s="8" t="s">
        <v>17</v>
      </c>
      <c r="B16" s="10">
        <v>3</v>
      </c>
      <c r="C16" s="2">
        <v>0.44</v>
      </c>
      <c r="D16" s="3">
        <v>0</v>
      </c>
      <c r="E16" s="2">
        <v>0</v>
      </c>
      <c r="F16" s="4">
        <f t="shared" si="2"/>
        <v>-1</v>
      </c>
      <c r="G16" s="11">
        <f t="shared" si="3"/>
        <v>-1</v>
      </c>
      <c r="H16" s="10">
        <v>11</v>
      </c>
      <c r="I16" s="2">
        <v>10.59</v>
      </c>
      <c r="J16" s="3">
        <v>17</v>
      </c>
      <c r="K16" s="2">
        <v>22.560000000000002</v>
      </c>
      <c r="L16" s="4">
        <f t="shared" si="4"/>
        <v>0.54545454545454541</v>
      </c>
      <c r="M16" s="11">
        <f t="shared" si="5"/>
        <v>1.1303116147308785</v>
      </c>
      <c r="N16" s="10">
        <v>2</v>
      </c>
      <c r="O16" s="2">
        <v>1.73</v>
      </c>
      <c r="P16" s="3">
        <v>1</v>
      </c>
      <c r="Q16" s="2">
        <v>1.17</v>
      </c>
      <c r="R16" s="4">
        <f t="shared" si="6"/>
        <v>-0.5</v>
      </c>
      <c r="S16" s="11">
        <f t="shared" si="7"/>
        <v>-0.32369942196531798</v>
      </c>
      <c r="T16" s="10">
        <f t="shared" si="0"/>
        <v>16</v>
      </c>
      <c r="U16" s="2">
        <f t="shared" si="1"/>
        <v>12.76</v>
      </c>
      <c r="V16" s="3">
        <v>18</v>
      </c>
      <c r="W16" s="2">
        <v>23.730000000000004</v>
      </c>
      <c r="X16" s="4">
        <f t="shared" si="8"/>
        <v>0.125</v>
      </c>
      <c r="Y16" s="11">
        <f t="shared" si="9"/>
        <v>0.85971786833855823</v>
      </c>
    </row>
    <row r="17" spans="1:25" ht="18" customHeight="1" x14ac:dyDescent="0.25">
      <c r="A17" s="12" t="s">
        <v>18</v>
      </c>
      <c r="B17" s="13">
        <v>71</v>
      </c>
      <c r="C17" s="14">
        <v>4.8099999999999987</v>
      </c>
      <c r="D17" s="15">
        <v>51</v>
      </c>
      <c r="E17" s="14">
        <v>1.8700000000000003</v>
      </c>
      <c r="F17" s="16">
        <f t="shared" si="2"/>
        <v>-0.28169014084507038</v>
      </c>
      <c r="G17" s="17">
        <f t="shared" si="3"/>
        <v>-0.61122661122661104</v>
      </c>
      <c r="H17" s="13">
        <v>50</v>
      </c>
      <c r="I17" s="14">
        <v>42.290000000000013</v>
      </c>
      <c r="J17" s="15">
        <v>51</v>
      </c>
      <c r="K17" s="14">
        <v>61.800000000000011</v>
      </c>
      <c r="L17" s="16">
        <f t="shared" si="4"/>
        <v>2.0000000000000018E-2</v>
      </c>
      <c r="M17" s="17">
        <f t="shared" si="5"/>
        <v>0.46133837786710785</v>
      </c>
      <c r="N17" s="13">
        <v>55</v>
      </c>
      <c r="O17" s="14">
        <v>79.42</v>
      </c>
      <c r="P17" s="15">
        <v>35</v>
      </c>
      <c r="Q17" s="14">
        <v>62.469999999999992</v>
      </c>
      <c r="R17" s="16">
        <f t="shared" si="6"/>
        <v>-0.36363636363636365</v>
      </c>
      <c r="S17" s="17">
        <f t="shared" si="7"/>
        <v>-0.21342231176026205</v>
      </c>
      <c r="T17" s="13">
        <f t="shared" si="0"/>
        <v>176</v>
      </c>
      <c r="U17" s="14">
        <f t="shared" si="1"/>
        <v>126.52000000000001</v>
      </c>
      <c r="V17" s="15">
        <v>137</v>
      </c>
      <c r="W17" s="14">
        <v>126.14</v>
      </c>
      <c r="X17" s="16">
        <f t="shared" si="8"/>
        <v>-0.22159090909090906</v>
      </c>
      <c r="Y17" s="17">
        <f t="shared" si="9"/>
        <v>-3.0034777110339306E-3</v>
      </c>
    </row>
    <row r="18" spans="1:25" ht="18" customHeight="1" x14ac:dyDescent="0.25">
      <c r="A18" s="8" t="s">
        <v>19</v>
      </c>
      <c r="B18" s="10">
        <v>9</v>
      </c>
      <c r="C18" s="2">
        <v>0.19</v>
      </c>
      <c r="D18" s="3">
        <v>8</v>
      </c>
      <c r="E18" s="2">
        <v>0.3</v>
      </c>
      <c r="F18" s="4">
        <f t="shared" si="2"/>
        <v>-0.11111111111111116</v>
      </c>
      <c r="G18" s="11">
        <f t="shared" si="3"/>
        <v>0.57894736842105265</v>
      </c>
      <c r="H18" s="10">
        <v>17</v>
      </c>
      <c r="I18" s="2">
        <v>15.99</v>
      </c>
      <c r="J18" s="3">
        <v>17</v>
      </c>
      <c r="K18" s="2">
        <v>8.3500000000000014</v>
      </c>
      <c r="L18" s="4">
        <f t="shared" si="4"/>
        <v>0</v>
      </c>
      <c r="M18" s="11">
        <f t="shared" si="5"/>
        <v>-0.47779862414008745</v>
      </c>
      <c r="N18" s="10">
        <v>32</v>
      </c>
      <c r="O18" s="2">
        <v>37.58</v>
      </c>
      <c r="P18" s="3">
        <v>15</v>
      </c>
      <c r="Q18" s="2">
        <v>22.52</v>
      </c>
      <c r="R18" s="4">
        <f t="shared" si="6"/>
        <v>-0.53125</v>
      </c>
      <c r="S18" s="11">
        <f t="shared" si="7"/>
        <v>-0.40074507716870678</v>
      </c>
      <c r="T18" s="10">
        <f t="shared" si="0"/>
        <v>58</v>
      </c>
      <c r="U18" s="2">
        <f t="shared" si="1"/>
        <v>53.76</v>
      </c>
      <c r="V18" s="3">
        <v>40</v>
      </c>
      <c r="W18" s="2">
        <v>31.17</v>
      </c>
      <c r="X18" s="4">
        <f t="shared" si="8"/>
        <v>-0.31034482758620685</v>
      </c>
      <c r="Y18" s="11">
        <f t="shared" si="9"/>
        <v>-0.42020089285714279</v>
      </c>
    </row>
    <row r="19" spans="1:25" ht="18" customHeight="1" x14ac:dyDescent="0.25">
      <c r="A19" s="12" t="s">
        <v>20</v>
      </c>
      <c r="B19" s="13">
        <v>13</v>
      </c>
      <c r="C19" s="14">
        <v>0.56000000000000005</v>
      </c>
      <c r="D19" s="15">
        <v>9</v>
      </c>
      <c r="E19" s="14">
        <v>0.06</v>
      </c>
      <c r="F19" s="16">
        <f t="shared" si="2"/>
        <v>-0.30769230769230771</v>
      </c>
      <c r="G19" s="17">
        <f t="shared" si="3"/>
        <v>-0.8928571428571429</v>
      </c>
      <c r="H19" s="13">
        <v>6</v>
      </c>
      <c r="I19" s="14">
        <v>2.37</v>
      </c>
      <c r="J19" s="15">
        <v>12</v>
      </c>
      <c r="K19" s="14">
        <v>6.8600000000000012</v>
      </c>
      <c r="L19" s="16">
        <f t="shared" si="4"/>
        <v>1</v>
      </c>
      <c r="M19" s="17">
        <f t="shared" si="5"/>
        <v>1.8945147679324896</v>
      </c>
      <c r="N19" s="13">
        <v>6</v>
      </c>
      <c r="O19" s="14">
        <v>3.51</v>
      </c>
      <c r="P19" s="15">
        <v>3</v>
      </c>
      <c r="Q19" s="14">
        <v>6</v>
      </c>
      <c r="R19" s="16">
        <f t="shared" si="6"/>
        <v>-0.5</v>
      </c>
      <c r="S19" s="17">
        <f t="shared" si="7"/>
        <v>0.70940170940170955</v>
      </c>
      <c r="T19" s="13">
        <f t="shared" si="0"/>
        <v>25</v>
      </c>
      <c r="U19" s="14">
        <f t="shared" si="1"/>
        <v>6.4399999999999995</v>
      </c>
      <c r="V19" s="15">
        <v>24</v>
      </c>
      <c r="W19" s="14">
        <v>12.920000000000002</v>
      </c>
      <c r="X19" s="16">
        <f t="shared" si="8"/>
        <v>-4.0000000000000036E-2</v>
      </c>
      <c r="Y19" s="17">
        <f t="shared" si="9"/>
        <v>1.0062111801242239</v>
      </c>
    </row>
    <row r="20" spans="1:25" ht="18" customHeight="1" x14ac:dyDescent="0.25">
      <c r="A20" s="8" t="s">
        <v>21</v>
      </c>
      <c r="B20" s="10">
        <v>8</v>
      </c>
      <c r="C20" s="2">
        <v>0.21999999999999997</v>
      </c>
      <c r="D20" s="3">
        <v>1</v>
      </c>
      <c r="E20" s="2">
        <v>0</v>
      </c>
      <c r="F20" s="4">
        <f t="shared" si="2"/>
        <v>-0.875</v>
      </c>
      <c r="G20" s="11">
        <f t="shared" si="3"/>
        <v>-1</v>
      </c>
      <c r="H20" s="10">
        <v>7</v>
      </c>
      <c r="I20" s="2">
        <v>10.720000000000002</v>
      </c>
      <c r="J20" s="3">
        <v>9</v>
      </c>
      <c r="K20" s="2">
        <v>26.59</v>
      </c>
      <c r="L20" s="4">
        <f t="shared" si="4"/>
        <v>0.28571428571428581</v>
      </c>
      <c r="M20" s="11">
        <f t="shared" si="5"/>
        <v>1.4804104477611935</v>
      </c>
      <c r="N20" s="10">
        <v>1</v>
      </c>
      <c r="O20" s="2">
        <v>9</v>
      </c>
      <c r="P20" s="3">
        <v>1</v>
      </c>
      <c r="Q20" s="2">
        <v>0.72</v>
      </c>
      <c r="R20" s="4">
        <f t="shared" si="6"/>
        <v>0</v>
      </c>
      <c r="S20" s="11">
        <f t="shared" si="7"/>
        <v>-0.92</v>
      </c>
      <c r="T20" s="10">
        <f t="shared" si="0"/>
        <v>16</v>
      </c>
      <c r="U20" s="2">
        <f t="shared" si="1"/>
        <v>19.940000000000005</v>
      </c>
      <c r="V20" s="3">
        <v>11</v>
      </c>
      <c r="W20" s="2">
        <v>27.31</v>
      </c>
      <c r="X20" s="4">
        <f t="shared" si="8"/>
        <v>-0.3125</v>
      </c>
      <c r="Y20" s="11">
        <f t="shared" si="9"/>
        <v>0.36960882647943794</v>
      </c>
    </row>
    <row r="21" spans="1:25" ht="18" customHeight="1" x14ac:dyDescent="0.25">
      <c r="A21" s="12" t="s">
        <v>22</v>
      </c>
      <c r="B21" s="13">
        <v>13</v>
      </c>
      <c r="C21" s="14">
        <v>0.37</v>
      </c>
      <c r="D21" s="15">
        <v>2</v>
      </c>
      <c r="E21" s="14">
        <v>0</v>
      </c>
      <c r="F21" s="16">
        <f t="shared" si="2"/>
        <v>-0.84615384615384615</v>
      </c>
      <c r="G21" s="17">
        <f t="shared" si="3"/>
        <v>-1</v>
      </c>
      <c r="H21" s="13">
        <v>8</v>
      </c>
      <c r="I21" s="14">
        <v>4.1100000000000003</v>
      </c>
      <c r="J21" s="15">
        <v>12</v>
      </c>
      <c r="K21" s="14">
        <v>11.43</v>
      </c>
      <c r="L21" s="16">
        <f t="shared" si="4"/>
        <v>0.5</v>
      </c>
      <c r="M21" s="17">
        <f t="shared" si="5"/>
        <v>1.7810218978102186</v>
      </c>
      <c r="N21" s="13">
        <v>4</v>
      </c>
      <c r="O21" s="14">
        <v>4.25</v>
      </c>
      <c r="P21" s="15">
        <v>4</v>
      </c>
      <c r="Q21" s="14">
        <v>1.53</v>
      </c>
      <c r="R21" s="16">
        <f t="shared" si="6"/>
        <v>0</v>
      </c>
      <c r="S21" s="17">
        <f t="shared" si="7"/>
        <v>-0.64</v>
      </c>
      <c r="T21" s="13">
        <f t="shared" si="0"/>
        <v>25</v>
      </c>
      <c r="U21" s="14">
        <f t="shared" si="1"/>
        <v>8.73</v>
      </c>
      <c r="V21" s="15">
        <v>18</v>
      </c>
      <c r="W21" s="14">
        <v>12.959999999999999</v>
      </c>
      <c r="X21" s="16">
        <f t="shared" si="8"/>
        <v>-0.28000000000000003</v>
      </c>
      <c r="Y21" s="17">
        <f t="shared" si="9"/>
        <v>0.48453608247422664</v>
      </c>
    </row>
    <row r="22" spans="1:25" ht="18" customHeight="1" x14ac:dyDescent="0.25">
      <c r="A22" s="8" t="s">
        <v>23</v>
      </c>
      <c r="B22" s="10">
        <v>9</v>
      </c>
      <c r="C22" s="2">
        <v>0.41</v>
      </c>
      <c r="D22" s="3">
        <v>5</v>
      </c>
      <c r="E22" s="2">
        <v>0.04</v>
      </c>
      <c r="F22" s="4">
        <f t="shared" si="2"/>
        <v>-0.44444444444444442</v>
      </c>
      <c r="G22" s="11">
        <f t="shared" si="3"/>
        <v>-0.90243902439024393</v>
      </c>
      <c r="H22" s="10">
        <v>7</v>
      </c>
      <c r="I22" s="2">
        <v>19.59</v>
      </c>
      <c r="J22" s="3">
        <v>2</v>
      </c>
      <c r="K22" s="2">
        <v>3.8499999999999996</v>
      </c>
      <c r="L22" s="4">
        <f t="shared" si="4"/>
        <v>-0.7142857142857143</v>
      </c>
      <c r="M22" s="11">
        <f t="shared" si="5"/>
        <v>-0.80347115875446662</v>
      </c>
      <c r="N22" s="10">
        <v>3</v>
      </c>
      <c r="O22" s="2">
        <v>1.77</v>
      </c>
      <c r="P22" s="3">
        <v>0</v>
      </c>
      <c r="Q22" s="2">
        <v>0</v>
      </c>
      <c r="R22" s="4">
        <f t="shared" si="6"/>
        <v>-1</v>
      </c>
      <c r="S22" s="11">
        <f t="shared" si="7"/>
        <v>-1</v>
      </c>
      <c r="T22" s="10">
        <f t="shared" si="0"/>
        <v>19</v>
      </c>
      <c r="U22" s="2">
        <f t="shared" si="1"/>
        <v>21.77</v>
      </c>
      <c r="V22" s="3">
        <v>7</v>
      </c>
      <c r="W22" s="2">
        <v>3.8899999999999997</v>
      </c>
      <c r="X22" s="4">
        <f t="shared" si="8"/>
        <v>-0.63157894736842102</v>
      </c>
      <c r="Y22" s="11">
        <f t="shared" si="9"/>
        <v>-0.82131373449701428</v>
      </c>
    </row>
    <row r="23" spans="1:25" ht="18" customHeight="1" x14ac:dyDescent="0.25">
      <c r="A23" s="12" t="s">
        <v>24</v>
      </c>
      <c r="B23" s="13">
        <v>1</v>
      </c>
      <c r="C23" s="14">
        <v>0.12</v>
      </c>
      <c r="D23" s="15">
        <v>3</v>
      </c>
      <c r="E23" s="14">
        <v>0</v>
      </c>
      <c r="F23" s="16">
        <f t="shared" si="2"/>
        <v>2</v>
      </c>
      <c r="G23" s="17">
        <f t="shared" si="3"/>
        <v>-1</v>
      </c>
      <c r="H23" s="13">
        <v>10</v>
      </c>
      <c r="I23" s="14">
        <v>7.74</v>
      </c>
      <c r="J23" s="15">
        <v>8</v>
      </c>
      <c r="K23" s="14">
        <v>14.36</v>
      </c>
      <c r="L23" s="16">
        <f t="shared" si="4"/>
        <v>-0.19999999999999996</v>
      </c>
      <c r="M23" s="17">
        <f t="shared" si="5"/>
        <v>0.85529715762273884</v>
      </c>
      <c r="N23" s="13">
        <v>2</v>
      </c>
      <c r="O23" s="14">
        <v>0.94000000000000006</v>
      </c>
      <c r="P23" s="15">
        <v>2</v>
      </c>
      <c r="Q23" s="14">
        <v>1.03</v>
      </c>
      <c r="R23" s="16">
        <f t="shared" si="6"/>
        <v>0</v>
      </c>
      <c r="S23" s="17">
        <f t="shared" si="7"/>
        <v>9.5744680851063801E-2</v>
      </c>
      <c r="T23" s="13">
        <f t="shared" si="0"/>
        <v>13</v>
      </c>
      <c r="U23" s="14">
        <f t="shared" si="1"/>
        <v>8.8000000000000007</v>
      </c>
      <c r="V23" s="15">
        <v>13</v>
      </c>
      <c r="W23" s="14">
        <v>15.389999999999999</v>
      </c>
      <c r="X23" s="16">
        <f t="shared" si="8"/>
        <v>0</v>
      </c>
      <c r="Y23" s="17">
        <f t="shared" si="9"/>
        <v>0.74886363636363606</v>
      </c>
    </row>
    <row r="24" spans="1:25" ht="18" customHeight="1" x14ac:dyDescent="0.25">
      <c r="A24" s="8" t="s">
        <v>25</v>
      </c>
      <c r="B24" s="10">
        <v>33</v>
      </c>
      <c r="C24" s="2">
        <v>0.92000000000000026</v>
      </c>
      <c r="D24" s="3">
        <v>35</v>
      </c>
      <c r="E24" s="2">
        <v>6.71</v>
      </c>
      <c r="F24" s="4">
        <f t="shared" si="2"/>
        <v>6.0606060606060552E-2</v>
      </c>
      <c r="G24" s="11">
        <f t="shared" si="3"/>
        <v>6.2934782608695627</v>
      </c>
      <c r="H24" s="10">
        <v>32</v>
      </c>
      <c r="I24" s="2">
        <v>47.980000000000011</v>
      </c>
      <c r="J24" s="3">
        <v>28</v>
      </c>
      <c r="K24" s="2">
        <v>40.839999999999996</v>
      </c>
      <c r="L24" s="4">
        <f t="shared" si="4"/>
        <v>-0.125</v>
      </c>
      <c r="M24" s="11">
        <f t="shared" si="5"/>
        <v>-0.14881200500208447</v>
      </c>
      <c r="N24" s="10">
        <v>25</v>
      </c>
      <c r="O24" s="2">
        <v>17.699999999999996</v>
      </c>
      <c r="P24" s="3">
        <v>15</v>
      </c>
      <c r="Q24" s="2">
        <v>13.089999999999998</v>
      </c>
      <c r="R24" s="4">
        <f t="shared" si="6"/>
        <v>-0.4</v>
      </c>
      <c r="S24" s="11">
        <f t="shared" si="7"/>
        <v>-0.26045197740112991</v>
      </c>
      <c r="T24" s="10">
        <f t="shared" si="0"/>
        <v>90</v>
      </c>
      <c r="U24" s="2">
        <f t="shared" si="1"/>
        <v>66.600000000000009</v>
      </c>
      <c r="V24" s="3">
        <v>78</v>
      </c>
      <c r="W24" s="2">
        <v>60.639999999999993</v>
      </c>
      <c r="X24" s="4">
        <f t="shared" si="8"/>
        <v>-0.1333333333333333</v>
      </c>
      <c r="Y24" s="11">
        <f t="shared" si="9"/>
        <v>-8.948948948948976E-2</v>
      </c>
    </row>
    <row r="25" spans="1:25" ht="18" customHeight="1" x14ac:dyDescent="0.25">
      <c r="A25" s="12" t="s">
        <v>26</v>
      </c>
      <c r="B25" s="13">
        <v>289</v>
      </c>
      <c r="C25" s="14">
        <v>8.8999999999999879</v>
      </c>
      <c r="D25" s="15">
        <v>114</v>
      </c>
      <c r="E25" s="14">
        <v>6.74</v>
      </c>
      <c r="F25" s="16">
        <f t="shared" si="2"/>
        <v>-0.60553633217993075</v>
      </c>
      <c r="G25" s="17">
        <f t="shared" si="3"/>
        <v>-0.24269662921348212</v>
      </c>
      <c r="H25" s="13">
        <v>80</v>
      </c>
      <c r="I25" s="14">
        <v>133.73999999999995</v>
      </c>
      <c r="J25" s="15">
        <v>79</v>
      </c>
      <c r="K25" s="14">
        <v>146.37</v>
      </c>
      <c r="L25" s="16">
        <f t="shared" si="4"/>
        <v>-1.2499999999999956E-2</v>
      </c>
      <c r="M25" s="17">
        <f t="shared" si="5"/>
        <v>9.4436967249888371E-2</v>
      </c>
      <c r="N25" s="13">
        <v>96</v>
      </c>
      <c r="O25" s="14">
        <v>204.07000000000002</v>
      </c>
      <c r="P25" s="15">
        <v>79</v>
      </c>
      <c r="Q25" s="14">
        <v>214.51999999999998</v>
      </c>
      <c r="R25" s="16">
        <f t="shared" si="6"/>
        <v>-0.17708333333333337</v>
      </c>
      <c r="S25" s="17">
        <f t="shared" si="7"/>
        <v>5.1207918851374323E-2</v>
      </c>
      <c r="T25" s="13">
        <f t="shared" si="0"/>
        <v>465</v>
      </c>
      <c r="U25" s="14">
        <f t="shared" si="1"/>
        <v>346.70999999999992</v>
      </c>
      <c r="V25" s="15">
        <v>272</v>
      </c>
      <c r="W25" s="14">
        <v>367.63</v>
      </c>
      <c r="X25" s="16">
        <f t="shared" si="8"/>
        <v>-0.4150537634408602</v>
      </c>
      <c r="Y25" s="17">
        <f t="shared" si="9"/>
        <v>6.0338611519714203E-2</v>
      </c>
    </row>
    <row r="26" spans="1:25" ht="18" customHeight="1" x14ac:dyDescent="0.25">
      <c r="A26" s="8" t="s">
        <v>27</v>
      </c>
      <c r="B26" s="10">
        <v>56</v>
      </c>
      <c r="C26" s="2">
        <v>2.8200000000000007</v>
      </c>
      <c r="D26" s="3">
        <v>15</v>
      </c>
      <c r="E26" s="2">
        <v>0.17</v>
      </c>
      <c r="F26" s="4">
        <f t="shared" si="2"/>
        <v>-0.73214285714285721</v>
      </c>
      <c r="G26" s="11">
        <f t="shared" si="3"/>
        <v>-0.93971631205673756</v>
      </c>
      <c r="H26" s="10">
        <v>20</v>
      </c>
      <c r="I26" s="2">
        <v>29.27</v>
      </c>
      <c r="J26" s="3">
        <v>20</v>
      </c>
      <c r="K26" s="2">
        <v>23.22</v>
      </c>
      <c r="L26" s="4">
        <f t="shared" si="4"/>
        <v>0</v>
      </c>
      <c r="M26" s="11">
        <f t="shared" si="5"/>
        <v>-0.20669627605056373</v>
      </c>
      <c r="N26" s="10">
        <v>18</v>
      </c>
      <c r="O26" s="2">
        <v>30.44</v>
      </c>
      <c r="P26" s="3">
        <v>10</v>
      </c>
      <c r="Q26" s="2">
        <v>21.7</v>
      </c>
      <c r="R26" s="4">
        <f t="shared" si="6"/>
        <v>-0.44444444444444442</v>
      </c>
      <c r="S26" s="11">
        <f t="shared" si="7"/>
        <v>-0.28712220762155061</v>
      </c>
      <c r="T26" s="10">
        <f t="shared" si="0"/>
        <v>94</v>
      </c>
      <c r="U26" s="2">
        <f t="shared" si="1"/>
        <v>62.53</v>
      </c>
      <c r="V26" s="3">
        <v>45</v>
      </c>
      <c r="W26" s="2">
        <v>45.09</v>
      </c>
      <c r="X26" s="4">
        <f t="shared" si="8"/>
        <v>-0.52127659574468077</v>
      </c>
      <c r="Y26" s="11">
        <f t="shared" si="9"/>
        <v>-0.27890612505997114</v>
      </c>
    </row>
    <row r="27" spans="1:25" ht="18" customHeight="1" x14ac:dyDescent="0.25">
      <c r="A27" s="12" t="s">
        <v>28</v>
      </c>
      <c r="B27" s="13">
        <v>13</v>
      </c>
      <c r="C27" s="14">
        <v>0.43999999999999995</v>
      </c>
      <c r="D27" s="15">
        <v>8</v>
      </c>
      <c r="E27" s="14">
        <v>0.56999999999999995</v>
      </c>
      <c r="F27" s="16">
        <f t="shared" si="2"/>
        <v>-0.38461538461538458</v>
      </c>
      <c r="G27" s="17">
        <f t="shared" si="3"/>
        <v>0.29545454545454541</v>
      </c>
      <c r="H27" s="13">
        <v>34</v>
      </c>
      <c r="I27" s="14">
        <v>38.130000000000003</v>
      </c>
      <c r="J27" s="15">
        <v>37</v>
      </c>
      <c r="K27" s="14">
        <v>96.339999999999989</v>
      </c>
      <c r="L27" s="16">
        <f t="shared" si="4"/>
        <v>8.8235294117646967E-2</v>
      </c>
      <c r="M27" s="17">
        <f t="shared" si="5"/>
        <v>1.5266194597429839</v>
      </c>
      <c r="N27" s="13">
        <v>7</v>
      </c>
      <c r="O27" s="14">
        <v>11.409999999999998</v>
      </c>
      <c r="P27" s="15">
        <v>8</v>
      </c>
      <c r="Q27" s="14">
        <v>21.91</v>
      </c>
      <c r="R27" s="16">
        <f t="shared" si="6"/>
        <v>0.14285714285714279</v>
      </c>
      <c r="S27" s="17">
        <f t="shared" si="7"/>
        <v>0.92024539877300637</v>
      </c>
      <c r="T27" s="13">
        <f t="shared" si="0"/>
        <v>54</v>
      </c>
      <c r="U27" s="14">
        <f t="shared" si="1"/>
        <v>49.98</v>
      </c>
      <c r="V27" s="15">
        <v>53</v>
      </c>
      <c r="W27" s="14">
        <v>118.81999999999998</v>
      </c>
      <c r="X27" s="16">
        <f t="shared" si="8"/>
        <v>-1.851851851851849E-2</v>
      </c>
      <c r="Y27" s="17">
        <f t="shared" si="9"/>
        <v>1.3773509403761501</v>
      </c>
    </row>
    <row r="28" spans="1:25" ht="18" customHeight="1" x14ac:dyDescent="0.25">
      <c r="A28" s="8" t="s">
        <v>29</v>
      </c>
      <c r="B28" s="10">
        <v>2</v>
      </c>
      <c r="C28" s="2">
        <v>7.0000000000000007E-2</v>
      </c>
      <c r="D28" s="3">
        <v>1</v>
      </c>
      <c r="E28" s="2">
        <v>0</v>
      </c>
      <c r="F28" s="4">
        <f t="shared" si="2"/>
        <v>-0.5</v>
      </c>
      <c r="G28" s="11">
        <f t="shared" si="3"/>
        <v>-1</v>
      </c>
      <c r="H28" s="10">
        <v>0</v>
      </c>
      <c r="I28" s="2">
        <v>0</v>
      </c>
      <c r="J28" s="3">
        <v>4</v>
      </c>
      <c r="K28" s="2">
        <v>9.15</v>
      </c>
      <c r="L28" s="4" t="str">
        <f t="shared" si="4"/>
        <v>n/a</v>
      </c>
      <c r="M28" s="11" t="str">
        <f t="shared" si="5"/>
        <v>n/a</v>
      </c>
      <c r="N28" s="10">
        <v>0</v>
      </c>
      <c r="O28" s="2">
        <v>0</v>
      </c>
      <c r="P28" s="3">
        <v>0</v>
      </c>
      <c r="Q28" s="2">
        <v>0</v>
      </c>
      <c r="R28" s="4" t="str">
        <f t="shared" si="6"/>
        <v>n/a</v>
      </c>
      <c r="S28" s="11" t="str">
        <f t="shared" si="7"/>
        <v>n/a</v>
      </c>
      <c r="T28" s="10">
        <f t="shared" si="0"/>
        <v>2</v>
      </c>
      <c r="U28" s="2">
        <f t="shared" si="1"/>
        <v>7.0000000000000007E-2</v>
      </c>
      <c r="V28" s="3">
        <v>5</v>
      </c>
      <c r="W28" s="2">
        <v>9.15</v>
      </c>
      <c r="X28" s="4">
        <f t="shared" si="8"/>
        <v>1.5</v>
      </c>
      <c r="Y28" s="11">
        <f t="shared" si="9"/>
        <v>129.71428571428569</v>
      </c>
    </row>
    <row r="29" spans="1:25" ht="18" customHeight="1" x14ac:dyDescent="0.25">
      <c r="A29" s="12" t="s">
        <v>30</v>
      </c>
      <c r="B29" s="13">
        <v>32</v>
      </c>
      <c r="C29" s="14">
        <v>5.2399999999999984</v>
      </c>
      <c r="D29" s="15">
        <v>20</v>
      </c>
      <c r="E29" s="14">
        <v>1.1200000000000001</v>
      </c>
      <c r="F29" s="16">
        <f t="shared" si="2"/>
        <v>-0.375</v>
      </c>
      <c r="G29" s="17">
        <f t="shared" si="3"/>
        <v>-0.78625954198473269</v>
      </c>
      <c r="H29" s="13">
        <v>15</v>
      </c>
      <c r="I29" s="14">
        <v>27.959999999999997</v>
      </c>
      <c r="J29" s="15">
        <v>14</v>
      </c>
      <c r="K29" s="14">
        <v>12.42</v>
      </c>
      <c r="L29" s="16">
        <f t="shared" si="4"/>
        <v>-6.6666666666666652E-2</v>
      </c>
      <c r="M29" s="17">
        <f t="shared" si="5"/>
        <v>-0.55579399141630903</v>
      </c>
      <c r="N29" s="13">
        <v>10</v>
      </c>
      <c r="O29" s="14">
        <v>14.57</v>
      </c>
      <c r="P29" s="15">
        <v>11</v>
      </c>
      <c r="Q29" s="14">
        <v>15.969999999999999</v>
      </c>
      <c r="R29" s="16">
        <f t="shared" si="6"/>
        <v>0.10000000000000009</v>
      </c>
      <c r="S29" s="17">
        <f t="shared" si="7"/>
        <v>9.6087851750171538E-2</v>
      </c>
      <c r="T29" s="13">
        <f t="shared" si="0"/>
        <v>57</v>
      </c>
      <c r="U29" s="14">
        <f t="shared" si="1"/>
        <v>47.769999999999996</v>
      </c>
      <c r="V29" s="15">
        <v>45</v>
      </c>
      <c r="W29" s="14">
        <v>29.509999999999998</v>
      </c>
      <c r="X29" s="16">
        <f t="shared" si="8"/>
        <v>-0.21052631578947367</v>
      </c>
      <c r="Y29" s="17">
        <f t="shared" si="9"/>
        <v>-0.38224827297467023</v>
      </c>
    </row>
    <row r="30" spans="1:25" ht="18" customHeight="1" x14ac:dyDescent="0.25">
      <c r="A30" s="8" t="s">
        <v>31</v>
      </c>
      <c r="B30" s="10">
        <v>0</v>
      </c>
      <c r="C30" s="2">
        <v>0</v>
      </c>
      <c r="D30" s="3">
        <v>2</v>
      </c>
      <c r="E30" s="2">
        <v>0.04</v>
      </c>
      <c r="F30" s="4" t="str">
        <f t="shared" si="2"/>
        <v>n/a</v>
      </c>
      <c r="G30" s="11" t="str">
        <f t="shared" si="3"/>
        <v>n/a</v>
      </c>
      <c r="H30" s="10">
        <v>5</v>
      </c>
      <c r="I30" s="2">
        <v>15.35</v>
      </c>
      <c r="J30" s="3">
        <v>6</v>
      </c>
      <c r="K30" s="2">
        <v>13.99</v>
      </c>
      <c r="L30" s="4">
        <f t="shared" si="4"/>
        <v>0.19999999999999996</v>
      </c>
      <c r="M30" s="11">
        <f t="shared" si="5"/>
        <v>-8.8599348534201927E-2</v>
      </c>
      <c r="N30" s="10">
        <v>3</v>
      </c>
      <c r="O30" s="2">
        <v>2.33</v>
      </c>
      <c r="P30" s="3">
        <v>1</v>
      </c>
      <c r="Q30" s="2">
        <v>0.78</v>
      </c>
      <c r="R30" s="4">
        <f t="shared" si="6"/>
        <v>-0.66666666666666674</v>
      </c>
      <c r="S30" s="11">
        <f t="shared" si="7"/>
        <v>-0.66523605150214593</v>
      </c>
      <c r="T30" s="10">
        <f t="shared" si="0"/>
        <v>8</v>
      </c>
      <c r="U30" s="2">
        <f t="shared" si="1"/>
        <v>17.68</v>
      </c>
      <c r="V30" s="3">
        <v>9</v>
      </c>
      <c r="W30" s="2">
        <v>14.809999999999999</v>
      </c>
      <c r="X30" s="4">
        <f t="shared" si="8"/>
        <v>0.125</v>
      </c>
      <c r="Y30" s="11">
        <f t="shared" si="9"/>
        <v>-0.16233031674208154</v>
      </c>
    </row>
    <row r="31" spans="1:25" ht="18" customHeight="1" x14ac:dyDescent="0.25">
      <c r="A31" s="12" t="s">
        <v>32</v>
      </c>
      <c r="B31" s="13">
        <v>3</v>
      </c>
      <c r="C31" s="14">
        <v>0.03</v>
      </c>
      <c r="D31" s="15">
        <v>0</v>
      </c>
      <c r="E31" s="14">
        <v>0</v>
      </c>
      <c r="F31" s="16">
        <f t="shared" si="2"/>
        <v>-1</v>
      </c>
      <c r="G31" s="17">
        <f t="shared" si="3"/>
        <v>-1</v>
      </c>
      <c r="H31" s="13">
        <v>7</v>
      </c>
      <c r="I31" s="14">
        <v>3.4499999999999997</v>
      </c>
      <c r="J31" s="15">
        <v>3</v>
      </c>
      <c r="K31" s="14">
        <v>1.7000000000000002</v>
      </c>
      <c r="L31" s="16">
        <f t="shared" si="4"/>
        <v>-0.5714285714285714</v>
      </c>
      <c r="M31" s="17">
        <f t="shared" si="5"/>
        <v>-0.50724637681159412</v>
      </c>
      <c r="N31" s="13">
        <v>4</v>
      </c>
      <c r="O31" s="14">
        <v>5.32</v>
      </c>
      <c r="P31" s="15">
        <v>3</v>
      </c>
      <c r="Q31" s="14">
        <v>1.59</v>
      </c>
      <c r="R31" s="16">
        <f t="shared" si="6"/>
        <v>-0.25</v>
      </c>
      <c r="S31" s="17">
        <f t="shared" si="7"/>
        <v>-0.70112781954887216</v>
      </c>
      <c r="T31" s="13">
        <f t="shared" si="0"/>
        <v>14</v>
      </c>
      <c r="U31" s="14">
        <f t="shared" si="1"/>
        <v>8.8000000000000007</v>
      </c>
      <c r="V31" s="15">
        <v>6</v>
      </c>
      <c r="W31" s="14">
        <v>3.29</v>
      </c>
      <c r="X31" s="16">
        <f t="shared" si="8"/>
        <v>-0.5714285714285714</v>
      </c>
      <c r="Y31" s="17">
        <f t="shared" si="9"/>
        <v>-0.62613636363636371</v>
      </c>
    </row>
    <row r="32" spans="1:25" ht="18" customHeight="1" x14ac:dyDescent="0.25">
      <c r="A32" s="8" t="s">
        <v>33</v>
      </c>
      <c r="B32" s="10">
        <v>7</v>
      </c>
      <c r="C32" s="2">
        <v>0.79</v>
      </c>
      <c r="D32" s="3">
        <v>4</v>
      </c>
      <c r="E32" s="2">
        <v>0.12</v>
      </c>
      <c r="F32" s="4">
        <f t="shared" si="2"/>
        <v>-0.4285714285714286</v>
      </c>
      <c r="G32" s="11">
        <f t="shared" si="3"/>
        <v>-0.84810126582278489</v>
      </c>
      <c r="H32" s="10">
        <v>17</v>
      </c>
      <c r="I32" s="2">
        <v>28.09</v>
      </c>
      <c r="J32" s="3">
        <v>14</v>
      </c>
      <c r="K32" s="2">
        <v>22.320000000000004</v>
      </c>
      <c r="L32" s="4">
        <f t="shared" si="4"/>
        <v>-0.17647058823529416</v>
      </c>
      <c r="M32" s="11">
        <f t="shared" si="5"/>
        <v>-0.20541117835528644</v>
      </c>
      <c r="N32" s="10">
        <v>4</v>
      </c>
      <c r="O32" s="2">
        <v>5.92</v>
      </c>
      <c r="P32" s="3">
        <v>6</v>
      </c>
      <c r="Q32" s="2">
        <v>18.61</v>
      </c>
      <c r="R32" s="4">
        <f t="shared" si="6"/>
        <v>0.5</v>
      </c>
      <c r="S32" s="11">
        <f t="shared" si="7"/>
        <v>2.1435810810810811</v>
      </c>
      <c r="T32" s="10">
        <f t="shared" si="0"/>
        <v>28</v>
      </c>
      <c r="U32" s="2">
        <f t="shared" si="1"/>
        <v>34.799999999999997</v>
      </c>
      <c r="V32" s="3">
        <v>24</v>
      </c>
      <c r="W32" s="2">
        <v>41.050000000000004</v>
      </c>
      <c r="X32" s="4">
        <f t="shared" si="8"/>
        <v>-0.1428571428571429</v>
      </c>
      <c r="Y32" s="11">
        <f t="shared" si="9"/>
        <v>0.17959770114942541</v>
      </c>
    </row>
    <row r="33" spans="1:25" ht="18" customHeight="1" x14ac:dyDescent="0.25">
      <c r="A33" s="12" t="s">
        <v>34</v>
      </c>
      <c r="B33" s="13">
        <v>5</v>
      </c>
      <c r="C33" s="14">
        <v>0.15000000000000002</v>
      </c>
      <c r="D33" s="15">
        <v>7</v>
      </c>
      <c r="E33" s="14">
        <v>0.26</v>
      </c>
      <c r="F33" s="16">
        <f t="shared" si="2"/>
        <v>0.39999999999999991</v>
      </c>
      <c r="G33" s="17">
        <f t="shared" si="3"/>
        <v>0.73333333333333317</v>
      </c>
      <c r="H33" s="13">
        <v>7</v>
      </c>
      <c r="I33" s="14">
        <v>15.59</v>
      </c>
      <c r="J33" s="15">
        <v>12</v>
      </c>
      <c r="K33" s="14">
        <v>48.080000000000005</v>
      </c>
      <c r="L33" s="16">
        <f t="shared" si="4"/>
        <v>0.71428571428571419</v>
      </c>
      <c r="M33" s="17">
        <f t="shared" si="5"/>
        <v>2.0840282232200131</v>
      </c>
      <c r="N33" s="13">
        <v>0</v>
      </c>
      <c r="O33" s="14">
        <v>0</v>
      </c>
      <c r="P33" s="15">
        <v>3</v>
      </c>
      <c r="Q33" s="14">
        <v>5.52</v>
      </c>
      <c r="R33" s="16" t="str">
        <f t="shared" si="6"/>
        <v>n/a</v>
      </c>
      <c r="S33" s="17" t="str">
        <f t="shared" si="7"/>
        <v>n/a</v>
      </c>
      <c r="T33" s="13">
        <f t="shared" si="0"/>
        <v>12</v>
      </c>
      <c r="U33" s="14">
        <f t="shared" si="1"/>
        <v>15.74</v>
      </c>
      <c r="V33" s="15">
        <v>22</v>
      </c>
      <c r="W33" s="14">
        <v>53.86</v>
      </c>
      <c r="X33" s="16">
        <f t="shared" si="8"/>
        <v>0.83333333333333326</v>
      </c>
      <c r="Y33" s="17">
        <f t="shared" si="9"/>
        <v>2.4218551461245235</v>
      </c>
    </row>
    <row r="34" spans="1:25" ht="18" customHeight="1" x14ac:dyDescent="0.25">
      <c r="A34" s="8" t="s">
        <v>35</v>
      </c>
      <c r="B34" s="10">
        <v>48</v>
      </c>
      <c r="C34" s="2">
        <v>1.1499999999999999</v>
      </c>
      <c r="D34" s="3">
        <v>11</v>
      </c>
      <c r="E34" s="2">
        <v>0.28000000000000003</v>
      </c>
      <c r="F34" s="4">
        <f t="shared" si="2"/>
        <v>-0.77083333333333337</v>
      </c>
      <c r="G34" s="11">
        <f t="shared" si="3"/>
        <v>-0.75652173913043474</v>
      </c>
      <c r="H34" s="10">
        <v>37</v>
      </c>
      <c r="I34" s="2">
        <v>53.210000000000008</v>
      </c>
      <c r="J34" s="3">
        <v>20</v>
      </c>
      <c r="K34" s="2">
        <v>35.239999999999995</v>
      </c>
      <c r="L34" s="4">
        <f t="shared" si="4"/>
        <v>-0.45945945945945943</v>
      </c>
      <c r="M34" s="11">
        <f t="shared" si="5"/>
        <v>-0.33771847397105825</v>
      </c>
      <c r="N34" s="10">
        <v>17</v>
      </c>
      <c r="O34" s="2">
        <v>18.310000000000002</v>
      </c>
      <c r="P34" s="3">
        <v>7</v>
      </c>
      <c r="Q34" s="2">
        <v>7.48</v>
      </c>
      <c r="R34" s="4">
        <f t="shared" si="6"/>
        <v>-0.58823529411764708</v>
      </c>
      <c r="S34" s="11">
        <f t="shared" si="7"/>
        <v>-0.5914800655379574</v>
      </c>
      <c r="T34" s="10">
        <f t="shared" si="0"/>
        <v>102</v>
      </c>
      <c r="U34" s="2">
        <f t="shared" si="1"/>
        <v>72.670000000000016</v>
      </c>
      <c r="V34" s="3">
        <v>38</v>
      </c>
      <c r="W34" s="2">
        <v>43</v>
      </c>
      <c r="X34" s="4">
        <f t="shared" si="8"/>
        <v>-0.62745098039215685</v>
      </c>
      <c r="Y34" s="11">
        <f t="shared" si="9"/>
        <v>-0.40828402366863914</v>
      </c>
    </row>
    <row r="35" spans="1:25" ht="18" customHeight="1" x14ac:dyDescent="0.25">
      <c r="A35" s="12" t="s">
        <v>36</v>
      </c>
      <c r="B35" s="13">
        <v>8</v>
      </c>
      <c r="C35" s="14">
        <v>0.15000000000000002</v>
      </c>
      <c r="D35" s="15">
        <v>2</v>
      </c>
      <c r="E35" s="14">
        <v>0</v>
      </c>
      <c r="F35" s="16">
        <f t="shared" si="2"/>
        <v>-0.75</v>
      </c>
      <c r="G35" s="17">
        <f t="shared" si="3"/>
        <v>-1</v>
      </c>
      <c r="H35" s="13">
        <v>11</v>
      </c>
      <c r="I35" s="14">
        <v>9.27</v>
      </c>
      <c r="J35" s="15">
        <v>5</v>
      </c>
      <c r="K35" s="14">
        <v>14.5</v>
      </c>
      <c r="L35" s="16">
        <f t="shared" si="4"/>
        <v>-0.54545454545454541</v>
      </c>
      <c r="M35" s="17">
        <f t="shared" si="5"/>
        <v>0.56418554476806904</v>
      </c>
      <c r="N35" s="13">
        <v>6</v>
      </c>
      <c r="O35" s="14">
        <v>4.59</v>
      </c>
      <c r="P35" s="15">
        <v>1</v>
      </c>
      <c r="Q35" s="14">
        <v>3</v>
      </c>
      <c r="R35" s="16">
        <f t="shared" si="6"/>
        <v>-0.83333333333333337</v>
      </c>
      <c r="S35" s="17">
        <f t="shared" si="7"/>
        <v>-0.34640522875816993</v>
      </c>
      <c r="T35" s="13">
        <f t="shared" si="0"/>
        <v>25</v>
      </c>
      <c r="U35" s="14">
        <f t="shared" si="1"/>
        <v>14.01</v>
      </c>
      <c r="V35" s="15">
        <v>8</v>
      </c>
      <c r="W35" s="14">
        <v>17.5</v>
      </c>
      <c r="X35" s="16">
        <f t="shared" si="8"/>
        <v>-0.67999999999999994</v>
      </c>
      <c r="Y35" s="17">
        <f t="shared" si="9"/>
        <v>0.24910778015703072</v>
      </c>
    </row>
    <row r="36" spans="1:25" ht="18" customHeight="1" x14ac:dyDescent="0.25">
      <c r="A36" s="8" t="s">
        <v>37</v>
      </c>
      <c r="B36" s="10">
        <v>442</v>
      </c>
      <c r="C36" s="2">
        <v>34.430000000000014</v>
      </c>
      <c r="D36" s="3">
        <v>245</v>
      </c>
      <c r="E36" s="2">
        <v>17.54999999999999</v>
      </c>
      <c r="F36" s="4">
        <f t="shared" si="2"/>
        <v>-0.44570135746606332</v>
      </c>
      <c r="G36" s="11">
        <f t="shared" si="3"/>
        <v>-0.49027011327330861</v>
      </c>
      <c r="H36" s="10">
        <v>147</v>
      </c>
      <c r="I36" s="2">
        <v>237.20999999999998</v>
      </c>
      <c r="J36" s="3">
        <v>155</v>
      </c>
      <c r="K36" s="2">
        <v>262.53999999999991</v>
      </c>
      <c r="L36" s="4">
        <f t="shared" si="4"/>
        <v>5.4421768707483054E-2</v>
      </c>
      <c r="M36" s="11">
        <f t="shared" si="5"/>
        <v>0.10678301926562939</v>
      </c>
      <c r="N36" s="10">
        <v>229</v>
      </c>
      <c r="O36" s="2">
        <v>503.9</v>
      </c>
      <c r="P36" s="3">
        <v>196</v>
      </c>
      <c r="Q36" s="2">
        <v>638.25999999999965</v>
      </c>
      <c r="R36" s="4">
        <f t="shared" si="6"/>
        <v>-0.14410480349344978</v>
      </c>
      <c r="S36" s="11">
        <f t="shared" si="7"/>
        <v>0.26664020639015606</v>
      </c>
      <c r="T36" s="10">
        <f t="shared" ref="T36:T56" si="10">SUM(B36,H36,N36)</f>
        <v>818</v>
      </c>
      <c r="U36" s="2">
        <f t="shared" ref="U36:U56" si="11">SUM(C36,I36,O36)</f>
        <v>775.54</v>
      </c>
      <c r="V36" s="3">
        <v>596</v>
      </c>
      <c r="W36" s="2">
        <v>918.34999999999957</v>
      </c>
      <c r="X36" s="4">
        <f t="shared" si="8"/>
        <v>-0.27139364303178481</v>
      </c>
      <c r="Y36" s="11">
        <f t="shared" si="9"/>
        <v>0.18414266188720063</v>
      </c>
    </row>
    <row r="37" spans="1:25" ht="18" customHeight="1" x14ac:dyDescent="0.25">
      <c r="A37" s="12" t="s">
        <v>38</v>
      </c>
      <c r="B37" s="13">
        <v>36</v>
      </c>
      <c r="C37" s="14">
        <v>2.3199999999999998</v>
      </c>
      <c r="D37" s="15">
        <v>56</v>
      </c>
      <c r="E37" s="14">
        <v>1.8900000000000006</v>
      </c>
      <c r="F37" s="16">
        <f t="shared" si="2"/>
        <v>0.55555555555555558</v>
      </c>
      <c r="G37" s="17">
        <f t="shared" si="3"/>
        <v>-0.18534482758620663</v>
      </c>
      <c r="H37" s="13">
        <v>66</v>
      </c>
      <c r="I37" s="14">
        <v>97.139999999999986</v>
      </c>
      <c r="J37" s="15">
        <v>60</v>
      </c>
      <c r="K37" s="14">
        <v>67.859999999999985</v>
      </c>
      <c r="L37" s="16">
        <f t="shared" si="4"/>
        <v>-9.0909090909090939E-2</v>
      </c>
      <c r="M37" s="17">
        <f t="shared" si="5"/>
        <v>-0.30142063001853003</v>
      </c>
      <c r="N37" s="13">
        <v>21</v>
      </c>
      <c r="O37" s="14">
        <v>24.86</v>
      </c>
      <c r="P37" s="15">
        <v>20</v>
      </c>
      <c r="Q37" s="14">
        <v>31.080000000000002</v>
      </c>
      <c r="R37" s="16">
        <f t="shared" si="6"/>
        <v>-4.7619047619047672E-2</v>
      </c>
      <c r="S37" s="17">
        <f t="shared" si="7"/>
        <v>0.25020112630732116</v>
      </c>
      <c r="T37" s="13">
        <f t="shared" si="10"/>
        <v>123</v>
      </c>
      <c r="U37" s="14">
        <f t="shared" si="11"/>
        <v>124.31999999999998</v>
      </c>
      <c r="V37" s="15">
        <v>136</v>
      </c>
      <c r="W37" s="14">
        <v>100.82999999999998</v>
      </c>
      <c r="X37" s="16">
        <f t="shared" si="8"/>
        <v>0.10569105691056913</v>
      </c>
      <c r="Y37" s="17">
        <f t="shared" si="9"/>
        <v>-0.18894787644787647</v>
      </c>
    </row>
    <row r="38" spans="1:25" ht="18" customHeight="1" x14ac:dyDescent="0.25">
      <c r="A38" s="8" t="s">
        <v>39</v>
      </c>
      <c r="B38" s="10">
        <v>1</v>
      </c>
      <c r="C38" s="2">
        <v>0</v>
      </c>
      <c r="D38" s="3">
        <v>1</v>
      </c>
      <c r="E38" s="2">
        <v>0</v>
      </c>
      <c r="F38" s="4">
        <f t="shared" si="2"/>
        <v>0</v>
      </c>
      <c r="G38" s="11" t="str">
        <f t="shared" si="3"/>
        <v>n/a</v>
      </c>
      <c r="H38" s="10">
        <v>2</v>
      </c>
      <c r="I38" s="2">
        <v>1.51</v>
      </c>
      <c r="J38" s="3">
        <v>6</v>
      </c>
      <c r="K38" s="2">
        <v>21.03</v>
      </c>
      <c r="L38" s="4">
        <f t="shared" si="4"/>
        <v>2</v>
      </c>
      <c r="M38" s="11">
        <f t="shared" si="5"/>
        <v>12.927152317880795</v>
      </c>
      <c r="N38" s="10">
        <v>0</v>
      </c>
      <c r="O38" s="2">
        <v>0</v>
      </c>
      <c r="P38" s="3">
        <v>0</v>
      </c>
      <c r="Q38" s="2">
        <v>0</v>
      </c>
      <c r="R38" s="4" t="str">
        <f t="shared" si="6"/>
        <v>n/a</v>
      </c>
      <c r="S38" s="11" t="str">
        <f t="shared" si="7"/>
        <v>n/a</v>
      </c>
      <c r="T38" s="10">
        <f t="shared" si="10"/>
        <v>3</v>
      </c>
      <c r="U38" s="2">
        <f t="shared" si="11"/>
        <v>1.51</v>
      </c>
      <c r="V38" s="3">
        <v>7</v>
      </c>
      <c r="W38" s="2">
        <v>21.03</v>
      </c>
      <c r="X38" s="4">
        <f t="shared" si="8"/>
        <v>1.3333333333333335</v>
      </c>
      <c r="Y38" s="11">
        <f t="shared" si="9"/>
        <v>12.927152317880795</v>
      </c>
    </row>
    <row r="39" spans="1:25" ht="18" customHeight="1" x14ac:dyDescent="0.25">
      <c r="A39" s="12" t="s">
        <v>40</v>
      </c>
      <c r="B39" s="13">
        <v>44</v>
      </c>
      <c r="C39" s="14">
        <v>1.5300000000000007</v>
      </c>
      <c r="D39" s="15">
        <v>5</v>
      </c>
      <c r="E39" s="14">
        <v>0.22</v>
      </c>
      <c r="F39" s="16">
        <f t="shared" si="2"/>
        <v>-0.88636363636363635</v>
      </c>
      <c r="G39" s="17">
        <f t="shared" si="3"/>
        <v>-0.85620915032679745</v>
      </c>
      <c r="H39" s="13">
        <v>31</v>
      </c>
      <c r="I39" s="14">
        <v>28.370000000000008</v>
      </c>
      <c r="J39" s="15">
        <v>32</v>
      </c>
      <c r="K39" s="14">
        <v>73.510000000000005</v>
      </c>
      <c r="L39" s="16">
        <f t="shared" si="4"/>
        <v>3.2258064516129004E-2</v>
      </c>
      <c r="M39" s="17">
        <f t="shared" si="5"/>
        <v>1.5911173775114551</v>
      </c>
      <c r="N39" s="13">
        <v>22</v>
      </c>
      <c r="O39" s="14">
        <v>24.360000000000003</v>
      </c>
      <c r="P39" s="15">
        <v>16</v>
      </c>
      <c r="Q39" s="14">
        <v>15.9</v>
      </c>
      <c r="R39" s="16">
        <f t="shared" si="6"/>
        <v>-0.27272727272727271</v>
      </c>
      <c r="S39" s="17">
        <f t="shared" si="7"/>
        <v>-0.34729064039408875</v>
      </c>
      <c r="T39" s="13">
        <f t="shared" si="10"/>
        <v>97</v>
      </c>
      <c r="U39" s="14">
        <f t="shared" si="11"/>
        <v>54.260000000000012</v>
      </c>
      <c r="V39" s="15">
        <v>53</v>
      </c>
      <c r="W39" s="14">
        <v>89.63000000000001</v>
      </c>
      <c r="X39" s="16">
        <f t="shared" si="8"/>
        <v>-0.45360824742268047</v>
      </c>
      <c r="Y39" s="17">
        <f t="shared" si="9"/>
        <v>0.65186140803538506</v>
      </c>
    </row>
    <row r="40" spans="1:25" ht="18" customHeight="1" x14ac:dyDescent="0.25">
      <c r="A40" s="8" t="s">
        <v>41</v>
      </c>
      <c r="B40" s="10">
        <v>3</v>
      </c>
      <c r="C40" s="2">
        <v>0</v>
      </c>
      <c r="D40" s="3">
        <v>2</v>
      </c>
      <c r="E40" s="2">
        <v>0</v>
      </c>
      <c r="F40" s="4">
        <f t="shared" si="2"/>
        <v>-0.33333333333333337</v>
      </c>
      <c r="G40" s="11" t="str">
        <f t="shared" si="3"/>
        <v>n/a</v>
      </c>
      <c r="H40" s="10">
        <v>5</v>
      </c>
      <c r="I40" s="2">
        <v>3.65</v>
      </c>
      <c r="J40" s="3">
        <v>5</v>
      </c>
      <c r="K40" s="2">
        <v>2.79</v>
      </c>
      <c r="L40" s="4">
        <f t="shared" si="4"/>
        <v>0</v>
      </c>
      <c r="M40" s="11">
        <f t="shared" si="5"/>
        <v>-0.2356164383561643</v>
      </c>
      <c r="N40" s="10">
        <v>1</v>
      </c>
      <c r="O40" s="2">
        <v>0.64</v>
      </c>
      <c r="P40" s="3">
        <v>1</v>
      </c>
      <c r="Q40" s="2">
        <v>1.65</v>
      </c>
      <c r="R40" s="4">
        <f t="shared" si="6"/>
        <v>0</v>
      </c>
      <c r="S40" s="11">
        <f t="shared" si="7"/>
        <v>1.578125</v>
      </c>
      <c r="T40" s="10">
        <f t="shared" si="10"/>
        <v>9</v>
      </c>
      <c r="U40" s="2">
        <f t="shared" si="11"/>
        <v>4.29</v>
      </c>
      <c r="V40" s="3">
        <v>8</v>
      </c>
      <c r="W40" s="2">
        <v>4.4399999999999995</v>
      </c>
      <c r="X40" s="4">
        <f t="shared" si="8"/>
        <v>-0.11111111111111116</v>
      </c>
      <c r="Y40" s="11">
        <f t="shared" si="9"/>
        <v>3.496503496503478E-2</v>
      </c>
    </row>
    <row r="41" spans="1:25" ht="18" customHeight="1" x14ac:dyDescent="0.25">
      <c r="A41" s="12" t="s">
        <v>42</v>
      </c>
      <c r="B41" s="13">
        <v>33</v>
      </c>
      <c r="C41" s="14">
        <v>1.1700000000000002</v>
      </c>
      <c r="D41" s="15">
        <v>31</v>
      </c>
      <c r="E41" s="14">
        <v>0.92</v>
      </c>
      <c r="F41" s="16">
        <f t="shared" si="2"/>
        <v>-6.0606060606060552E-2</v>
      </c>
      <c r="G41" s="17">
        <f t="shared" si="3"/>
        <v>-0.21367521367521369</v>
      </c>
      <c r="H41" s="13">
        <v>35</v>
      </c>
      <c r="I41" s="14">
        <v>44.040000000000006</v>
      </c>
      <c r="J41" s="15">
        <v>32</v>
      </c>
      <c r="K41" s="14">
        <v>31.099999999999998</v>
      </c>
      <c r="L41" s="16">
        <f t="shared" si="4"/>
        <v>-8.5714285714285743E-2</v>
      </c>
      <c r="M41" s="17">
        <f t="shared" si="5"/>
        <v>-0.29382379654859236</v>
      </c>
      <c r="N41" s="13">
        <v>13</v>
      </c>
      <c r="O41" s="14">
        <v>32.409999999999997</v>
      </c>
      <c r="P41" s="15">
        <v>8</v>
      </c>
      <c r="Q41" s="14">
        <v>17.47</v>
      </c>
      <c r="R41" s="16">
        <f t="shared" si="6"/>
        <v>-0.38461538461538458</v>
      </c>
      <c r="S41" s="17">
        <f t="shared" si="7"/>
        <v>-0.46096883677877198</v>
      </c>
      <c r="T41" s="13">
        <f t="shared" si="10"/>
        <v>81</v>
      </c>
      <c r="U41" s="14">
        <f t="shared" si="11"/>
        <v>77.62</v>
      </c>
      <c r="V41" s="15">
        <v>71</v>
      </c>
      <c r="W41" s="14">
        <v>49.489999999999995</v>
      </c>
      <c r="X41" s="16">
        <f t="shared" si="8"/>
        <v>-0.12345679012345678</v>
      </c>
      <c r="Y41" s="17">
        <f t="shared" si="9"/>
        <v>-0.36240659623808302</v>
      </c>
    </row>
    <row r="42" spans="1:25" ht="18" customHeight="1" x14ac:dyDescent="0.25">
      <c r="A42" s="8" t="s">
        <v>43</v>
      </c>
      <c r="B42" s="10">
        <v>105</v>
      </c>
      <c r="C42" s="2">
        <v>3.5399999999999996</v>
      </c>
      <c r="D42" s="3">
        <v>67</v>
      </c>
      <c r="E42" s="2">
        <v>1.5200000000000005</v>
      </c>
      <c r="F42" s="4">
        <f t="shared" si="2"/>
        <v>-0.36190476190476195</v>
      </c>
      <c r="G42" s="11">
        <f t="shared" si="3"/>
        <v>-0.57062146892655341</v>
      </c>
      <c r="H42" s="10">
        <v>41</v>
      </c>
      <c r="I42" s="2">
        <v>56.360000000000007</v>
      </c>
      <c r="J42" s="3">
        <v>48</v>
      </c>
      <c r="K42" s="2">
        <v>75.919999999999987</v>
      </c>
      <c r="L42" s="4">
        <f t="shared" si="4"/>
        <v>0.1707317073170731</v>
      </c>
      <c r="M42" s="11">
        <f t="shared" si="5"/>
        <v>0.34705464868701164</v>
      </c>
      <c r="N42" s="10">
        <v>62</v>
      </c>
      <c r="O42" s="2">
        <v>49.080000000000005</v>
      </c>
      <c r="P42" s="3">
        <v>42</v>
      </c>
      <c r="Q42" s="2">
        <v>47.120000000000005</v>
      </c>
      <c r="R42" s="4">
        <f t="shared" si="6"/>
        <v>-0.32258064516129037</v>
      </c>
      <c r="S42" s="11">
        <f t="shared" si="7"/>
        <v>-3.9934800325998387E-2</v>
      </c>
      <c r="T42" s="10">
        <f t="shared" si="10"/>
        <v>208</v>
      </c>
      <c r="U42" s="2">
        <f t="shared" si="11"/>
        <v>108.98000000000002</v>
      </c>
      <c r="V42" s="3">
        <v>157</v>
      </c>
      <c r="W42" s="2">
        <v>124.55999999999999</v>
      </c>
      <c r="X42" s="4">
        <f t="shared" si="8"/>
        <v>-0.24519230769230771</v>
      </c>
      <c r="Y42" s="11">
        <f t="shared" si="9"/>
        <v>0.14296201137823417</v>
      </c>
    </row>
    <row r="43" spans="1:25" ht="18" customHeight="1" x14ac:dyDescent="0.25">
      <c r="A43" s="12" t="s">
        <v>44</v>
      </c>
      <c r="B43" s="13">
        <v>19</v>
      </c>
      <c r="C43" s="14">
        <v>0.76000000000000023</v>
      </c>
      <c r="D43" s="15">
        <v>3</v>
      </c>
      <c r="E43" s="14">
        <v>0.13</v>
      </c>
      <c r="F43" s="16">
        <f t="shared" si="2"/>
        <v>-0.84210526315789469</v>
      </c>
      <c r="G43" s="17">
        <f t="shared" si="3"/>
        <v>-0.82894736842105265</v>
      </c>
      <c r="H43" s="13">
        <v>1</v>
      </c>
      <c r="I43" s="14">
        <v>0.11</v>
      </c>
      <c r="J43" s="15">
        <v>1</v>
      </c>
      <c r="K43" s="14">
        <v>0.38</v>
      </c>
      <c r="L43" s="16">
        <f t="shared" si="4"/>
        <v>0</v>
      </c>
      <c r="M43" s="17">
        <f t="shared" si="5"/>
        <v>2.4545454545454546</v>
      </c>
      <c r="N43" s="13">
        <v>0</v>
      </c>
      <c r="O43" s="14">
        <v>0</v>
      </c>
      <c r="P43" s="15">
        <v>1</v>
      </c>
      <c r="Q43" s="14">
        <v>1.45</v>
      </c>
      <c r="R43" s="16" t="str">
        <f t="shared" si="6"/>
        <v>n/a</v>
      </c>
      <c r="S43" s="17" t="str">
        <f t="shared" si="7"/>
        <v>n/a</v>
      </c>
      <c r="T43" s="13">
        <f t="shared" si="10"/>
        <v>20</v>
      </c>
      <c r="U43" s="14">
        <f t="shared" si="11"/>
        <v>0.87000000000000022</v>
      </c>
      <c r="V43" s="15">
        <v>5</v>
      </c>
      <c r="W43" s="14">
        <v>1.96</v>
      </c>
      <c r="X43" s="16">
        <f t="shared" si="8"/>
        <v>-0.75</v>
      </c>
      <c r="Y43" s="17">
        <f t="shared" si="9"/>
        <v>1.2528735632183903</v>
      </c>
    </row>
    <row r="44" spans="1:25" ht="18" customHeight="1" x14ac:dyDescent="0.25">
      <c r="A44" s="8" t="s">
        <v>45</v>
      </c>
      <c r="B44" s="10">
        <v>8</v>
      </c>
      <c r="C44" s="2">
        <v>1.94</v>
      </c>
      <c r="D44" s="3">
        <v>0</v>
      </c>
      <c r="E44" s="2">
        <v>0</v>
      </c>
      <c r="F44" s="4">
        <f t="shared" si="2"/>
        <v>-1</v>
      </c>
      <c r="G44" s="11">
        <f t="shared" si="3"/>
        <v>-1</v>
      </c>
      <c r="H44" s="10">
        <v>7</v>
      </c>
      <c r="I44" s="2">
        <v>5.72</v>
      </c>
      <c r="J44" s="3">
        <v>4</v>
      </c>
      <c r="K44" s="2">
        <v>3.6900000000000004</v>
      </c>
      <c r="L44" s="4">
        <f t="shared" si="4"/>
        <v>-0.4285714285714286</v>
      </c>
      <c r="M44" s="11">
        <f t="shared" si="5"/>
        <v>-0.35489510489510478</v>
      </c>
      <c r="N44" s="10">
        <v>6</v>
      </c>
      <c r="O44" s="2">
        <v>4.78</v>
      </c>
      <c r="P44" s="3">
        <v>4</v>
      </c>
      <c r="Q44" s="2">
        <v>4.5599999999999996</v>
      </c>
      <c r="R44" s="4">
        <f t="shared" si="6"/>
        <v>-0.33333333333333337</v>
      </c>
      <c r="S44" s="11">
        <f t="shared" si="7"/>
        <v>-4.6025104602510636E-2</v>
      </c>
      <c r="T44" s="10">
        <f t="shared" si="10"/>
        <v>21</v>
      </c>
      <c r="U44" s="2">
        <f t="shared" si="11"/>
        <v>12.440000000000001</v>
      </c>
      <c r="V44" s="3">
        <v>8</v>
      </c>
      <c r="W44" s="2">
        <v>8.25</v>
      </c>
      <c r="X44" s="4">
        <f t="shared" si="8"/>
        <v>-0.61904761904761907</v>
      </c>
      <c r="Y44" s="11">
        <f t="shared" si="9"/>
        <v>-0.33681672025723475</v>
      </c>
    </row>
    <row r="45" spans="1:25" ht="18" customHeight="1" x14ac:dyDescent="0.25">
      <c r="A45" s="12" t="s">
        <v>46</v>
      </c>
      <c r="B45" s="13">
        <v>10</v>
      </c>
      <c r="C45" s="14">
        <v>1.5799999999999998</v>
      </c>
      <c r="D45" s="15">
        <v>4</v>
      </c>
      <c r="E45" s="14">
        <v>0.12</v>
      </c>
      <c r="F45" s="16">
        <f t="shared" si="2"/>
        <v>-0.6</v>
      </c>
      <c r="G45" s="17">
        <f t="shared" si="3"/>
        <v>-0.92405063291139244</v>
      </c>
      <c r="H45" s="13">
        <v>8</v>
      </c>
      <c r="I45" s="14">
        <v>8.6</v>
      </c>
      <c r="J45" s="15">
        <v>12</v>
      </c>
      <c r="K45" s="14">
        <v>18.529999999999998</v>
      </c>
      <c r="L45" s="16">
        <f t="shared" si="4"/>
        <v>0.5</v>
      </c>
      <c r="M45" s="17">
        <f t="shared" si="5"/>
        <v>1.1546511627906977</v>
      </c>
      <c r="N45" s="13">
        <v>3</v>
      </c>
      <c r="O45" s="14">
        <v>1.45</v>
      </c>
      <c r="P45" s="15">
        <v>2</v>
      </c>
      <c r="Q45" s="14">
        <v>5.42</v>
      </c>
      <c r="R45" s="16">
        <f t="shared" si="6"/>
        <v>-0.33333333333333337</v>
      </c>
      <c r="S45" s="17">
        <f t="shared" si="7"/>
        <v>2.7379310344827585</v>
      </c>
      <c r="T45" s="13">
        <f t="shared" si="10"/>
        <v>21</v>
      </c>
      <c r="U45" s="14">
        <f t="shared" si="11"/>
        <v>11.629999999999999</v>
      </c>
      <c r="V45" s="15">
        <v>18</v>
      </c>
      <c r="W45" s="14">
        <v>24.07</v>
      </c>
      <c r="X45" s="16">
        <f t="shared" si="8"/>
        <v>-0.1428571428571429</v>
      </c>
      <c r="Y45" s="17">
        <f t="shared" si="9"/>
        <v>1.0696474634565778</v>
      </c>
    </row>
    <row r="46" spans="1:25" ht="18" customHeight="1" x14ac:dyDescent="0.25">
      <c r="A46" s="8" t="s">
        <v>47</v>
      </c>
      <c r="B46" s="10">
        <v>0</v>
      </c>
      <c r="C46" s="2">
        <v>0</v>
      </c>
      <c r="D46" s="3">
        <v>1</v>
      </c>
      <c r="E46" s="2">
        <v>0.12</v>
      </c>
      <c r="F46" s="4" t="str">
        <f t="shared" si="2"/>
        <v>n/a</v>
      </c>
      <c r="G46" s="11" t="str">
        <f t="shared" si="3"/>
        <v>n/a</v>
      </c>
      <c r="H46" s="10">
        <v>3</v>
      </c>
      <c r="I46" s="2">
        <v>0.32</v>
      </c>
      <c r="J46" s="3">
        <v>0</v>
      </c>
      <c r="K46" s="2">
        <v>0</v>
      </c>
      <c r="L46" s="4">
        <f t="shared" si="4"/>
        <v>-1</v>
      </c>
      <c r="M46" s="11">
        <f t="shared" si="5"/>
        <v>-1</v>
      </c>
      <c r="N46" s="10">
        <v>0</v>
      </c>
      <c r="O46" s="2">
        <v>0</v>
      </c>
      <c r="P46" s="3">
        <v>0</v>
      </c>
      <c r="Q46" s="2">
        <v>0</v>
      </c>
      <c r="R46" s="4" t="str">
        <f t="shared" si="6"/>
        <v>n/a</v>
      </c>
      <c r="S46" s="11" t="str">
        <f t="shared" si="7"/>
        <v>n/a</v>
      </c>
      <c r="T46" s="10">
        <f t="shared" si="10"/>
        <v>3</v>
      </c>
      <c r="U46" s="2">
        <f t="shared" si="11"/>
        <v>0.32</v>
      </c>
      <c r="V46" s="3">
        <v>1</v>
      </c>
      <c r="W46" s="2">
        <v>0.12</v>
      </c>
      <c r="X46" s="4">
        <f t="shared" si="8"/>
        <v>-0.66666666666666674</v>
      </c>
      <c r="Y46" s="11">
        <f t="shared" si="9"/>
        <v>-0.625</v>
      </c>
    </row>
    <row r="47" spans="1:25" ht="18" customHeight="1" x14ac:dyDescent="0.25">
      <c r="A47" s="12" t="s">
        <v>48</v>
      </c>
      <c r="B47" s="13">
        <v>34</v>
      </c>
      <c r="C47" s="14">
        <v>1.89</v>
      </c>
      <c r="D47" s="15">
        <v>27</v>
      </c>
      <c r="E47" s="14">
        <v>0.38</v>
      </c>
      <c r="F47" s="16">
        <f t="shared" si="2"/>
        <v>-0.20588235294117652</v>
      </c>
      <c r="G47" s="17">
        <f t="shared" si="3"/>
        <v>-0.79894179894179895</v>
      </c>
      <c r="H47" s="13">
        <v>28</v>
      </c>
      <c r="I47" s="14">
        <v>32.450000000000003</v>
      </c>
      <c r="J47" s="15">
        <v>17</v>
      </c>
      <c r="K47" s="14">
        <v>19.330000000000002</v>
      </c>
      <c r="L47" s="16">
        <f t="shared" si="4"/>
        <v>-0.3928571428571429</v>
      </c>
      <c r="M47" s="17">
        <f t="shared" si="5"/>
        <v>-0.40431432973805859</v>
      </c>
      <c r="N47" s="13">
        <v>15</v>
      </c>
      <c r="O47" s="14">
        <v>16.299999999999997</v>
      </c>
      <c r="P47" s="15">
        <v>11</v>
      </c>
      <c r="Q47" s="14">
        <v>11.01</v>
      </c>
      <c r="R47" s="16">
        <f t="shared" si="6"/>
        <v>-0.26666666666666672</v>
      </c>
      <c r="S47" s="17">
        <f t="shared" si="7"/>
        <v>-0.3245398773006134</v>
      </c>
      <c r="T47" s="13">
        <f t="shared" si="10"/>
        <v>77</v>
      </c>
      <c r="U47" s="14">
        <f t="shared" si="11"/>
        <v>50.64</v>
      </c>
      <c r="V47" s="15">
        <v>55</v>
      </c>
      <c r="W47" s="14">
        <v>30.72</v>
      </c>
      <c r="X47" s="16">
        <f t="shared" si="8"/>
        <v>-0.2857142857142857</v>
      </c>
      <c r="Y47" s="17">
        <f t="shared" si="9"/>
        <v>-0.39336492890995267</v>
      </c>
    </row>
    <row r="48" spans="1:25" ht="18" customHeight="1" x14ac:dyDescent="0.25">
      <c r="A48" s="8" t="s">
        <v>49</v>
      </c>
      <c r="B48" s="10">
        <v>197</v>
      </c>
      <c r="C48" s="2">
        <v>8.01</v>
      </c>
      <c r="D48" s="3">
        <v>193</v>
      </c>
      <c r="E48" s="2">
        <v>5.0799999999999992</v>
      </c>
      <c r="F48" s="4">
        <f t="shared" si="2"/>
        <v>-2.0304568527918732E-2</v>
      </c>
      <c r="G48" s="11">
        <f t="shared" si="3"/>
        <v>-0.36579275905118613</v>
      </c>
      <c r="H48" s="10">
        <v>138</v>
      </c>
      <c r="I48" s="2">
        <v>173.77999999999994</v>
      </c>
      <c r="J48" s="3">
        <v>92</v>
      </c>
      <c r="K48" s="2">
        <v>188.64999999999998</v>
      </c>
      <c r="L48" s="4">
        <f t="shared" si="4"/>
        <v>-0.33333333333333337</v>
      </c>
      <c r="M48" s="11">
        <f t="shared" si="5"/>
        <v>8.5567959489009304E-2</v>
      </c>
      <c r="N48" s="10">
        <v>52</v>
      </c>
      <c r="O48" s="2">
        <v>82.919999999999987</v>
      </c>
      <c r="P48" s="3">
        <v>57</v>
      </c>
      <c r="Q48" s="2">
        <v>124.46000000000002</v>
      </c>
      <c r="R48" s="4">
        <f t="shared" si="6"/>
        <v>9.6153846153846256E-2</v>
      </c>
      <c r="S48" s="11">
        <f t="shared" si="7"/>
        <v>0.50096478533526345</v>
      </c>
      <c r="T48" s="10">
        <f t="shared" si="10"/>
        <v>387</v>
      </c>
      <c r="U48" s="2">
        <f t="shared" si="11"/>
        <v>264.70999999999992</v>
      </c>
      <c r="V48" s="3">
        <v>342</v>
      </c>
      <c r="W48" s="2">
        <v>318.19</v>
      </c>
      <c r="X48" s="4">
        <f t="shared" si="8"/>
        <v>-0.11627906976744184</v>
      </c>
      <c r="Y48" s="11">
        <f t="shared" si="9"/>
        <v>0.2020324128291342</v>
      </c>
    </row>
    <row r="49" spans="1:25" ht="18" customHeight="1" x14ac:dyDescent="0.25">
      <c r="A49" s="12" t="s">
        <v>50</v>
      </c>
      <c r="B49" s="13">
        <v>20</v>
      </c>
      <c r="C49" s="14">
        <v>3.5100000000000002</v>
      </c>
      <c r="D49" s="15">
        <v>17</v>
      </c>
      <c r="E49" s="14">
        <v>1.7600000000000002</v>
      </c>
      <c r="F49" s="16">
        <f t="shared" si="2"/>
        <v>-0.15000000000000002</v>
      </c>
      <c r="G49" s="17">
        <f t="shared" si="3"/>
        <v>-0.49857549857549854</v>
      </c>
      <c r="H49" s="13">
        <v>29</v>
      </c>
      <c r="I49" s="14">
        <v>52.61</v>
      </c>
      <c r="J49" s="15">
        <v>28</v>
      </c>
      <c r="K49" s="14">
        <v>40.4</v>
      </c>
      <c r="L49" s="16">
        <f t="shared" si="4"/>
        <v>-3.4482758620689613E-2</v>
      </c>
      <c r="M49" s="17">
        <f t="shared" si="5"/>
        <v>-0.23208515491351456</v>
      </c>
      <c r="N49" s="13">
        <v>16</v>
      </c>
      <c r="O49" s="14">
        <v>31.130000000000006</v>
      </c>
      <c r="P49" s="15">
        <v>17</v>
      </c>
      <c r="Q49" s="14">
        <v>30.850000000000005</v>
      </c>
      <c r="R49" s="16">
        <f t="shared" si="6"/>
        <v>6.25E-2</v>
      </c>
      <c r="S49" s="17">
        <f t="shared" si="7"/>
        <v>-8.9945390298747929E-3</v>
      </c>
      <c r="T49" s="13">
        <f t="shared" si="10"/>
        <v>65</v>
      </c>
      <c r="U49" s="14">
        <f t="shared" si="11"/>
        <v>87.25</v>
      </c>
      <c r="V49" s="15">
        <v>62</v>
      </c>
      <c r="W49" s="14">
        <v>73.010000000000005</v>
      </c>
      <c r="X49" s="16">
        <f t="shared" si="8"/>
        <v>-4.6153846153846101E-2</v>
      </c>
      <c r="Y49" s="17">
        <f t="shared" si="9"/>
        <v>-0.16320916905444116</v>
      </c>
    </row>
    <row r="50" spans="1:25" ht="18" customHeight="1" x14ac:dyDescent="0.25">
      <c r="A50" s="8" t="s">
        <v>51</v>
      </c>
      <c r="B50" s="10">
        <v>2</v>
      </c>
      <c r="C50" s="2">
        <v>7.0000000000000007E-2</v>
      </c>
      <c r="D50" s="3">
        <v>0</v>
      </c>
      <c r="E50" s="2">
        <v>0</v>
      </c>
      <c r="F50" s="4">
        <f t="shared" si="2"/>
        <v>-1</v>
      </c>
      <c r="G50" s="11">
        <f t="shared" si="3"/>
        <v>-1</v>
      </c>
      <c r="H50" s="10">
        <v>9</v>
      </c>
      <c r="I50" s="2">
        <v>3.46</v>
      </c>
      <c r="J50" s="3">
        <v>9</v>
      </c>
      <c r="K50" s="2">
        <v>9.77</v>
      </c>
      <c r="L50" s="4">
        <f t="shared" si="4"/>
        <v>0</v>
      </c>
      <c r="M50" s="11">
        <f t="shared" si="5"/>
        <v>1.8236994219653178</v>
      </c>
      <c r="N50" s="10">
        <v>2</v>
      </c>
      <c r="O50" s="2">
        <v>2.1500000000000004</v>
      </c>
      <c r="P50" s="3">
        <v>1</v>
      </c>
      <c r="Q50" s="2">
        <v>1.25</v>
      </c>
      <c r="R50" s="4">
        <f t="shared" si="6"/>
        <v>-0.5</v>
      </c>
      <c r="S50" s="11">
        <f t="shared" si="7"/>
        <v>-0.41860465116279078</v>
      </c>
      <c r="T50" s="10">
        <f t="shared" si="10"/>
        <v>13</v>
      </c>
      <c r="U50" s="2">
        <f t="shared" si="11"/>
        <v>5.68</v>
      </c>
      <c r="V50" s="3">
        <v>10</v>
      </c>
      <c r="W50" s="2">
        <v>11.02</v>
      </c>
      <c r="X50" s="4">
        <f t="shared" si="8"/>
        <v>-0.23076923076923073</v>
      </c>
      <c r="Y50" s="11">
        <f t="shared" si="9"/>
        <v>0.9401408450704225</v>
      </c>
    </row>
    <row r="51" spans="1:25" ht="18" customHeight="1" x14ac:dyDescent="0.25">
      <c r="A51" s="12" t="s">
        <v>52</v>
      </c>
      <c r="B51" s="13">
        <v>44</v>
      </c>
      <c r="C51" s="14">
        <v>1.1500000000000004</v>
      </c>
      <c r="D51" s="15">
        <v>12</v>
      </c>
      <c r="E51" s="14">
        <v>1.44</v>
      </c>
      <c r="F51" s="16">
        <f t="shared" si="2"/>
        <v>-0.72727272727272729</v>
      </c>
      <c r="G51" s="17">
        <f t="shared" si="3"/>
        <v>0.25217391304347792</v>
      </c>
      <c r="H51" s="13">
        <v>38</v>
      </c>
      <c r="I51" s="14">
        <v>59.519999999999996</v>
      </c>
      <c r="J51" s="15">
        <v>40</v>
      </c>
      <c r="K51" s="14">
        <v>94.549999999999969</v>
      </c>
      <c r="L51" s="16">
        <f t="shared" si="4"/>
        <v>5.2631578947368363E-2</v>
      </c>
      <c r="M51" s="17">
        <f t="shared" si="5"/>
        <v>0.5885416666666663</v>
      </c>
      <c r="N51" s="13">
        <v>18</v>
      </c>
      <c r="O51" s="14">
        <v>38.099999999999994</v>
      </c>
      <c r="P51" s="15">
        <v>18</v>
      </c>
      <c r="Q51" s="14">
        <v>51.690000000000012</v>
      </c>
      <c r="R51" s="16">
        <f t="shared" si="6"/>
        <v>0</v>
      </c>
      <c r="S51" s="17">
        <f t="shared" si="7"/>
        <v>0.3566929133858272</v>
      </c>
      <c r="T51" s="13">
        <f t="shared" si="10"/>
        <v>100</v>
      </c>
      <c r="U51" s="14">
        <f t="shared" si="11"/>
        <v>98.769999999999982</v>
      </c>
      <c r="V51" s="15">
        <v>70</v>
      </c>
      <c r="W51" s="14">
        <v>147.67999999999998</v>
      </c>
      <c r="X51" s="16">
        <f t="shared" si="8"/>
        <v>-0.30000000000000004</v>
      </c>
      <c r="Y51" s="17">
        <f t="shared" si="9"/>
        <v>0.49519084742330666</v>
      </c>
    </row>
    <row r="52" spans="1:25" ht="18" customHeight="1" x14ac:dyDescent="0.25">
      <c r="A52" s="8" t="s">
        <v>53</v>
      </c>
      <c r="B52" s="10">
        <v>66</v>
      </c>
      <c r="C52" s="2">
        <v>10.379999999999994</v>
      </c>
      <c r="D52" s="3">
        <v>40</v>
      </c>
      <c r="E52" s="2">
        <v>1.6600000000000006</v>
      </c>
      <c r="F52" s="4">
        <f t="shared" si="2"/>
        <v>-0.39393939393939392</v>
      </c>
      <c r="G52" s="11">
        <f t="shared" si="3"/>
        <v>-0.840077071290944</v>
      </c>
      <c r="H52" s="10">
        <v>85</v>
      </c>
      <c r="I52" s="2">
        <v>113.67000000000003</v>
      </c>
      <c r="J52" s="3">
        <v>93</v>
      </c>
      <c r="K52" s="2">
        <v>136.23000000000002</v>
      </c>
      <c r="L52" s="4">
        <f t="shared" si="4"/>
        <v>9.4117647058823639E-2</v>
      </c>
      <c r="M52" s="11">
        <f t="shared" si="5"/>
        <v>0.19846925310108188</v>
      </c>
      <c r="N52" s="10">
        <v>65</v>
      </c>
      <c r="O52" s="2">
        <v>140.57</v>
      </c>
      <c r="P52" s="3">
        <v>58</v>
      </c>
      <c r="Q52" s="2">
        <v>176.80999999999997</v>
      </c>
      <c r="R52" s="4">
        <f t="shared" si="6"/>
        <v>-0.10769230769230764</v>
      </c>
      <c r="S52" s="11">
        <f t="shared" si="7"/>
        <v>0.25780749804367908</v>
      </c>
      <c r="T52" s="10">
        <f t="shared" si="10"/>
        <v>216</v>
      </c>
      <c r="U52" s="2">
        <f t="shared" si="11"/>
        <v>264.62</v>
      </c>
      <c r="V52" s="3">
        <v>191</v>
      </c>
      <c r="W52" s="2">
        <v>314.7</v>
      </c>
      <c r="X52" s="4">
        <f t="shared" si="8"/>
        <v>-0.1157407407407407</v>
      </c>
      <c r="Y52" s="11">
        <f t="shared" si="9"/>
        <v>0.1892525130375633</v>
      </c>
    </row>
    <row r="53" spans="1:25" ht="18" customHeight="1" x14ac:dyDescent="0.25">
      <c r="A53" s="12" t="s">
        <v>54</v>
      </c>
      <c r="B53" s="13">
        <v>1</v>
      </c>
      <c r="C53" s="14">
        <v>0.02</v>
      </c>
      <c r="D53" s="15">
        <v>0</v>
      </c>
      <c r="E53" s="14">
        <v>0</v>
      </c>
      <c r="F53" s="16">
        <f t="shared" si="2"/>
        <v>-1</v>
      </c>
      <c r="G53" s="17">
        <f t="shared" si="3"/>
        <v>-1</v>
      </c>
      <c r="H53" s="13">
        <v>0</v>
      </c>
      <c r="I53" s="14">
        <v>0</v>
      </c>
      <c r="J53" s="15">
        <v>1</v>
      </c>
      <c r="K53" s="14">
        <v>4.62</v>
      </c>
      <c r="L53" s="16" t="str">
        <f t="shared" si="4"/>
        <v>n/a</v>
      </c>
      <c r="M53" s="17" t="str">
        <f t="shared" si="5"/>
        <v>n/a</v>
      </c>
      <c r="N53" s="13">
        <v>0</v>
      </c>
      <c r="O53" s="14">
        <v>0</v>
      </c>
      <c r="P53" s="15">
        <v>1</v>
      </c>
      <c r="Q53" s="14">
        <v>0</v>
      </c>
      <c r="R53" s="16" t="str">
        <f t="shared" si="6"/>
        <v>n/a</v>
      </c>
      <c r="S53" s="17" t="str">
        <f t="shared" si="7"/>
        <v>n/a</v>
      </c>
      <c r="T53" s="13">
        <f t="shared" si="10"/>
        <v>1</v>
      </c>
      <c r="U53" s="14">
        <f t="shared" si="11"/>
        <v>0.02</v>
      </c>
      <c r="V53" s="15">
        <v>2</v>
      </c>
      <c r="W53" s="14">
        <v>4.62</v>
      </c>
      <c r="X53" s="16">
        <f t="shared" si="8"/>
        <v>1</v>
      </c>
      <c r="Y53" s="17">
        <f t="shared" si="9"/>
        <v>230</v>
      </c>
    </row>
    <row r="54" spans="1:25" ht="18" customHeight="1" x14ac:dyDescent="0.25">
      <c r="A54" s="8" t="s">
        <v>55</v>
      </c>
      <c r="B54" s="10">
        <v>33</v>
      </c>
      <c r="C54" s="2">
        <v>0.77000000000000013</v>
      </c>
      <c r="D54" s="3">
        <v>7</v>
      </c>
      <c r="E54" s="2">
        <v>0.39</v>
      </c>
      <c r="F54" s="4">
        <f t="shared" si="2"/>
        <v>-0.78787878787878785</v>
      </c>
      <c r="G54" s="11">
        <f t="shared" si="3"/>
        <v>-0.49350649350649356</v>
      </c>
      <c r="H54" s="10">
        <v>22</v>
      </c>
      <c r="I54" s="2">
        <v>14.249999999999998</v>
      </c>
      <c r="J54" s="3">
        <v>16</v>
      </c>
      <c r="K54" s="2">
        <v>19.869999999999997</v>
      </c>
      <c r="L54" s="4">
        <f t="shared" si="4"/>
        <v>-0.27272727272727271</v>
      </c>
      <c r="M54" s="11">
        <f t="shared" si="5"/>
        <v>0.39438596491228073</v>
      </c>
      <c r="N54" s="10">
        <v>5</v>
      </c>
      <c r="O54" s="2">
        <v>6.17</v>
      </c>
      <c r="P54" s="3">
        <v>15</v>
      </c>
      <c r="Q54" s="2">
        <v>9.5400000000000009</v>
      </c>
      <c r="R54" s="4">
        <f t="shared" si="6"/>
        <v>2</v>
      </c>
      <c r="S54" s="11">
        <f t="shared" si="7"/>
        <v>0.54619124797406826</v>
      </c>
      <c r="T54" s="10">
        <f t="shared" si="10"/>
        <v>60</v>
      </c>
      <c r="U54" s="2">
        <f t="shared" si="11"/>
        <v>21.189999999999998</v>
      </c>
      <c r="V54" s="3">
        <v>38</v>
      </c>
      <c r="W54" s="2">
        <v>29.799999999999997</v>
      </c>
      <c r="X54" s="4">
        <f t="shared" si="8"/>
        <v>-0.3666666666666667</v>
      </c>
      <c r="Y54" s="11">
        <f t="shared" si="9"/>
        <v>0.40632373761208118</v>
      </c>
    </row>
    <row r="55" spans="1:25" ht="18" customHeight="1" x14ac:dyDescent="0.25">
      <c r="A55" s="12" t="s">
        <v>56</v>
      </c>
      <c r="B55" s="13">
        <v>5</v>
      </c>
      <c r="C55" s="14">
        <v>0.26</v>
      </c>
      <c r="D55" s="15">
        <v>1</v>
      </c>
      <c r="E55" s="14">
        <v>0.02</v>
      </c>
      <c r="F55" s="16">
        <f t="shared" si="2"/>
        <v>-0.8</v>
      </c>
      <c r="G55" s="17">
        <f t="shared" si="3"/>
        <v>-0.92307692307692313</v>
      </c>
      <c r="H55" s="13">
        <v>6</v>
      </c>
      <c r="I55" s="14">
        <v>1.6799999999999997</v>
      </c>
      <c r="J55" s="15">
        <v>4</v>
      </c>
      <c r="K55" s="14">
        <v>11.27</v>
      </c>
      <c r="L55" s="16">
        <f t="shared" si="4"/>
        <v>-0.33333333333333337</v>
      </c>
      <c r="M55" s="17">
        <f t="shared" si="5"/>
        <v>5.7083333333333339</v>
      </c>
      <c r="N55" s="13">
        <v>1</v>
      </c>
      <c r="O55" s="14">
        <v>0.61</v>
      </c>
      <c r="P55" s="15">
        <v>0</v>
      </c>
      <c r="Q55" s="14">
        <v>0</v>
      </c>
      <c r="R55" s="16">
        <f t="shared" si="6"/>
        <v>-1</v>
      </c>
      <c r="S55" s="17">
        <f t="shared" si="7"/>
        <v>-1</v>
      </c>
      <c r="T55" s="13">
        <f t="shared" si="10"/>
        <v>12</v>
      </c>
      <c r="U55" s="14">
        <f t="shared" si="11"/>
        <v>2.5499999999999998</v>
      </c>
      <c r="V55" s="15">
        <v>5</v>
      </c>
      <c r="W55" s="14">
        <v>11.29</v>
      </c>
      <c r="X55" s="16">
        <f t="shared" si="8"/>
        <v>-0.58333333333333326</v>
      </c>
      <c r="Y55" s="17">
        <f t="shared" si="9"/>
        <v>3.4274509803921571</v>
      </c>
    </row>
    <row r="56" spans="1:25" ht="18" customHeight="1" x14ac:dyDescent="0.25">
      <c r="A56" s="21" t="s">
        <v>66</v>
      </c>
      <c r="B56" s="22">
        <f>SUM(B4:B55)</f>
        <v>3095</v>
      </c>
      <c r="C56" s="23">
        <f>SUM(C4:C55)</f>
        <v>235.50000000000023</v>
      </c>
      <c r="D56" s="24">
        <f>SUM(D4:D55)</f>
        <v>1801</v>
      </c>
      <c r="E56" s="23">
        <f>SUM(E4:E55)</f>
        <v>107.03999999999995</v>
      </c>
      <c r="F56" s="25">
        <f t="shared" si="2"/>
        <v>-0.41809369951534736</v>
      </c>
      <c r="G56" s="26">
        <f t="shared" si="3"/>
        <v>-0.5454777070063701</v>
      </c>
      <c r="H56" s="22">
        <f>SUM(H4:H55)</f>
        <v>1843</v>
      </c>
      <c r="I56" s="23">
        <f>SUM(I4:I55)</f>
        <v>3147.5399999999991</v>
      </c>
      <c r="J56" s="24">
        <v>1641</v>
      </c>
      <c r="K56" s="23">
        <v>2788.5299999999988</v>
      </c>
      <c r="L56" s="25">
        <f t="shared" si="4"/>
        <v>-0.1096039066739013</v>
      </c>
      <c r="M56" s="26">
        <f t="shared" si="5"/>
        <v>-0.11406050439390769</v>
      </c>
      <c r="N56" s="22">
        <f>SUM(N4:N55)</f>
        <v>1583</v>
      </c>
      <c r="O56" s="23">
        <f>SUM(O4:O55)</f>
        <v>3028.81</v>
      </c>
      <c r="P56" s="24">
        <v>1233</v>
      </c>
      <c r="Q56" s="23">
        <v>3076.6799999999994</v>
      </c>
      <c r="R56" s="25">
        <f t="shared" si="6"/>
        <v>-0.22109917877447882</v>
      </c>
      <c r="S56" s="26">
        <f t="shared" si="7"/>
        <v>1.5804887067858209E-2</v>
      </c>
      <c r="T56" s="22">
        <f t="shared" si="10"/>
        <v>6521</v>
      </c>
      <c r="U56" s="23">
        <f t="shared" si="11"/>
        <v>6411.8499999999985</v>
      </c>
      <c r="V56" s="24">
        <v>4675</v>
      </c>
      <c r="W56" s="23">
        <v>5972.2499999999982</v>
      </c>
      <c r="X56" s="25">
        <f t="shared" si="8"/>
        <v>-0.28308541634718598</v>
      </c>
      <c r="Y56" s="26">
        <f t="shared" si="9"/>
        <v>-6.8560555845816773E-2</v>
      </c>
    </row>
    <row r="57" spans="1:25" x14ac:dyDescent="0.25">
      <c r="N57" s="5"/>
    </row>
    <row r="58" spans="1:25" x14ac:dyDescent="0.25">
      <c r="A58" s="1" t="s">
        <v>62</v>
      </c>
    </row>
  </sheetData>
  <mergeCells count="16">
    <mergeCell ref="B1:G1"/>
    <mergeCell ref="B2:C2"/>
    <mergeCell ref="D2:E2"/>
    <mergeCell ref="F2:G2"/>
    <mergeCell ref="H1:M1"/>
    <mergeCell ref="H2:I2"/>
    <mergeCell ref="J2:K2"/>
    <mergeCell ref="L2:M2"/>
    <mergeCell ref="V2:W2"/>
    <mergeCell ref="X2:Y2"/>
    <mergeCell ref="T1:Y1"/>
    <mergeCell ref="T2:U2"/>
    <mergeCell ref="N2:O2"/>
    <mergeCell ref="P2:Q2"/>
    <mergeCell ref="R2:S2"/>
    <mergeCell ref="N1:S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Pre-VC Deals by State &amp; Stage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dcterms:created xsi:type="dcterms:W3CDTF">2018-10-11T13:08:12Z</dcterms:created>
  <dcterms:modified xsi:type="dcterms:W3CDTF">2018-10-11T16:02:57Z</dcterms:modified>
</cp:coreProperties>
</file>